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115" windowHeight="9150" activeTab="2"/>
  </bookViews>
  <sheets>
    <sheet name="доходы" sheetId="3" r:id="rId1"/>
    <sheet name="расходы" sheetId="2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7" i="4" l="1"/>
  <c r="F26" i="4"/>
  <c r="F11" i="4"/>
  <c r="F12" i="4"/>
  <c r="F13" i="4"/>
  <c r="F14" i="4"/>
  <c r="F15" i="4"/>
  <c r="F16" i="4"/>
  <c r="F17" i="4"/>
  <c r="F18" i="4"/>
  <c r="F10" i="4"/>
  <c r="F8" i="4"/>
  <c r="F6" i="4"/>
  <c r="D8" i="4"/>
  <c r="F23" i="4"/>
  <c r="F24" i="4"/>
  <c r="F25" i="4"/>
  <c r="D28" i="4" l="1"/>
  <c r="D29" i="4" s="1"/>
  <c r="D30" i="4" s="1"/>
  <c r="D31" i="4" s="1"/>
  <c r="D32" i="4"/>
  <c r="D33" i="4" s="1"/>
  <c r="D34" i="4" s="1"/>
  <c r="D35" i="4" s="1"/>
  <c r="D11" i="4"/>
  <c r="D10" i="4" s="1"/>
  <c r="D13" i="4"/>
  <c r="D17" i="4"/>
  <c r="D16" i="4" s="1"/>
  <c r="D15" i="4" s="1"/>
  <c r="D6" i="4" l="1"/>
  <c r="O714" i="2"/>
  <c r="N714" i="2"/>
  <c r="F19" i="3"/>
  <c r="F20" i="3"/>
  <c r="F21" i="3"/>
  <c r="F22" i="3"/>
  <c r="F23" i="3"/>
  <c r="F24" i="3"/>
  <c r="F25" i="3"/>
  <c r="F26" i="3"/>
  <c r="F27" i="3"/>
  <c r="F28" i="3"/>
  <c r="F30" i="3"/>
  <c r="F31" i="3"/>
  <c r="F32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58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5" i="3"/>
  <c r="F136" i="3"/>
  <c r="F18" i="3"/>
  <c r="F16" i="3"/>
  <c r="D129" i="3"/>
  <c r="D128" i="3" s="1"/>
  <c r="E115" i="3"/>
  <c r="E114" i="3" s="1"/>
  <c r="D115" i="3"/>
  <c r="D114" i="3" s="1"/>
  <c r="E112" i="3"/>
  <c r="D112" i="3"/>
  <c r="D108" i="3" s="1"/>
  <c r="E108" i="3"/>
  <c r="E105" i="3" s="1"/>
  <c r="E104" i="3" s="1"/>
  <c r="D106" i="3"/>
  <c r="D105" i="3" s="1"/>
  <c r="D104" i="3" s="1"/>
  <c r="E100" i="3"/>
  <c r="D100" i="3"/>
  <c r="D94" i="3"/>
  <c r="D90" i="3"/>
  <c r="D83" i="3" s="1"/>
  <c r="D84" i="3"/>
  <c r="D81" i="3"/>
  <c r="D79" i="3"/>
  <c r="E77" i="3"/>
  <c r="E76" i="3" s="1"/>
  <c r="D77" i="3"/>
  <c r="D76" i="3" s="1"/>
  <c r="E73" i="3"/>
  <c r="D73" i="3"/>
  <c r="E71" i="3"/>
  <c r="E70" i="3" s="1"/>
  <c r="D71" i="3"/>
  <c r="E67" i="3"/>
  <c r="E64" i="3" s="1"/>
  <c r="E63" i="3" s="1"/>
  <c r="D67" i="3"/>
  <c r="D64" i="3" s="1"/>
  <c r="D63" i="3" s="1"/>
  <c r="E60" i="3"/>
  <c r="E58" i="3" s="1"/>
  <c r="D60" i="3"/>
  <c r="D58" i="3" s="1"/>
  <c r="D47" i="3"/>
  <c r="D46" i="3" s="1"/>
  <c r="E41" i="3"/>
  <c r="D42" i="3"/>
  <c r="D41" i="3" s="1"/>
  <c r="D38" i="3" s="1"/>
  <c r="E39" i="3"/>
  <c r="D39" i="3"/>
  <c r="E36" i="3"/>
  <c r="E34" i="3"/>
  <c r="E31" i="3"/>
  <c r="E30" i="3" s="1"/>
  <c r="D36" i="3"/>
  <c r="D34" i="3"/>
  <c r="D31" i="3"/>
  <c r="E24" i="3"/>
  <c r="E25" i="3"/>
  <c r="D25" i="3"/>
  <c r="D24" i="3" s="1"/>
  <c r="E19" i="3"/>
  <c r="E18" i="3" s="1"/>
  <c r="E20" i="3"/>
  <c r="D20" i="3"/>
  <c r="D19" i="3" s="1"/>
  <c r="E16" i="3" l="1"/>
  <c r="D70" i="3"/>
  <c r="D30" i="3"/>
  <c r="D18" i="3" s="1"/>
  <c r="D16" i="3" s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8" i="2"/>
  <c r="O713" i="2"/>
  <c r="N713" i="2"/>
  <c r="P713" i="2" l="1"/>
</calcChain>
</file>

<file path=xl/sharedStrings.xml><?xml version="1.0" encoding="utf-8"?>
<sst xmlns="http://schemas.openxmlformats.org/spreadsheetml/2006/main" count="4104" uniqueCount="897">
  <si>
    <t/>
  </si>
  <si>
    <t>Иные закупки товаров, работ и услуг для обеспечения государственных (муниципальных) нужд</t>
  </si>
  <si>
    <t>240</t>
  </si>
  <si>
    <t>3910120220</t>
  </si>
  <si>
    <t>Расходы на выплаты персоналу государственных (муниципальных) органов</t>
  </si>
  <si>
    <t>120</t>
  </si>
  <si>
    <t>Организация профессиональной подготовки и повышение квалификации</t>
  </si>
  <si>
    <t>Основное мероприятие "Создание системы непрерывной подготовки и повышения квалификации муниципальных служащих в городе Лермонтове по всем направлениям деятельности"</t>
  </si>
  <si>
    <t>3910100000</t>
  </si>
  <si>
    <t>Подпрограмма "Повышение эффективности и результативности муниципальной службы в городе Лермонтове"</t>
  </si>
  <si>
    <t>3910000000</t>
  </si>
  <si>
    <t>Муниципальная программа "Развитие муниципальной службы в городе Лермонтове"</t>
  </si>
  <si>
    <t>3900000000</t>
  </si>
  <si>
    <t>Другие общегосударственные вопросы</t>
  </si>
  <si>
    <t>Уплата налогов, сборов и иных платежей</t>
  </si>
  <si>
    <t>850</t>
  </si>
  <si>
    <t>9110010040</t>
  </si>
  <si>
    <t>Расходы, связанные с общегосударственным управлением</t>
  </si>
  <si>
    <t>9110010020</t>
  </si>
  <si>
    <t>Расходы на выплаты по оплате труда работников органов местного самоуправления города Лермонтова</t>
  </si>
  <si>
    <t>9110010010</t>
  </si>
  <si>
    <t>Расходы на обеспечение функций органов местного самоуправления города Лермонтова</t>
  </si>
  <si>
    <t>Непрограммные расходы в рамках обеспечения деятельности Контрольно-счетной палаты города Лермонтова</t>
  </si>
  <si>
    <t>9110000000</t>
  </si>
  <si>
    <t>Обеспечение деятельности Контрольно-счетной палаты города Лермонтова</t>
  </si>
  <si>
    <t>9100000000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</si>
  <si>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</si>
  <si>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</si>
  <si>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палата города Лермонтова</t>
  </si>
  <si>
    <t>3720110040</t>
  </si>
  <si>
    <t>Расходы связанные с общегосударственным управлением</t>
  </si>
  <si>
    <t>3720110020</t>
  </si>
  <si>
    <t>3720110010</t>
  </si>
  <si>
    <t>Основное мероприятие "Обеспечение реализации программы"</t>
  </si>
  <si>
    <t>3720100000</t>
  </si>
  <si>
    <t>Подпрограмма "Обеспечение реализации программы "Развитие физической культуры и спорта 
в городе Лермонтове" и общепрограммные мероприятия"</t>
  </si>
  <si>
    <t>3720000000</t>
  </si>
  <si>
    <t>3710220300</t>
  </si>
  <si>
    <t>Мероприятия в области физической культуры и спорта</t>
  </si>
  <si>
    <t>Социальные выплаты гражданам, кроме публичных нормативных социальных выплат</t>
  </si>
  <si>
    <t>320</t>
  </si>
  <si>
    <t>3710220130</t>
  </si>
  <si>
    <t>Проведение ежегодной городской спартакиады инвалидов. Участие в краевой спартакиаде</t>
  </si>
  <si>
    <t>Основное мероприятие "Проведение городских спортивно-массовых мероприятий и участие сборных команд и спортсменов в соревнованиях"</t>
  </si>
  <si>
    <t>3710200000</t>
  </si>
  <si>
    <t>Подпрограмма "Развитие физической культуры и массового спорта в городе Лермонтове"</t>
  </si>
  <si>
    <t>3710000000</t>
  </si>
  <si>
    <t>Муниципальная программа "Развитие физической культуры и спорта  в городе Лермонтове"</t>
  </si>
  <si>
    <t>3700000000</t>
  </si>
  <si>
    <t>Другие вопросы в области физической культуры и спорта</t>
  </si>
  <si>
    <t>ФИЗИЧЕСКАЯ КУЛЬТУРА И СПОРТ</t>
  </si>
  <si>
    <t>Субсидии автономным учреждениям</t>
  </si>
  <si>
    <t>620</t>
  </si>
  <si>
    <t>3210420700</t>
  </si>
  <si>
    <t>Обеспечение пожарной безопасности учреждений образования города Лермонтова</t>
  </si>
  <si>
    <t>Основное мероприятие "Обеспечение пожарной безопасности"</t>
  </si>
  <si>
    <t>3210400000</t>
  </si>
  <si>
    <t>Подпрограмма "Безопасный город Лермонтов"</t>
  </si>
  <si>
    <t>3210000000</t>
  </si>
  <si>
    <t>Муниципальная программа "Комплексная программа города Лермонтова"</t>
  </si>
  <si>
    <t>3200000000</t>
  </si>
  <si>
    <t>Другие вопросы в области образования</t>
  </si>
  <si>
    <t>3420320090</t>
  </si>
  <si>
    <t>Организация и обеспечение оздоровления детей, проживающих на территории города Лермонтова</t>
  </si>
  <si>
    <t>Основное мероприятие "Организация отдыха детей и молодежи"</t>
  </si>
  <si>
    <t>3420300000</t>
  </si>
  <si>
    <t>Подпрограмма "Поддержка детей-инвалидов, детей-сирот и детей, оставшихся без попечения родителей, оздоровление и занятость подростков"</t>
  </si>
  <si>
    <t>3420000000</t>
  </si>
  <si>
    <t>Муниципальная программа "Развитие образования в городе Лермонтове"</t>
  </si>
  <si>
    <t>3400000000</t>
  </si>
  <si>
    <t>Молодежная политика и оздоровление детей</t>
  </si>
  <si>
    <t>3710321350</t>
  </si>
  <si>
    <t>Мероприятия по адаптации тренировочной площадки «Бештау»</t>
  </si>
  <si>
    <t>Основное мероприятие «Создание условий для обеспечения эффективного использования в постсоревновательный период объектов спортивной инфраструктуры, созданных для проведения чемпионата мира по футболу»</t>
  </si>
  <si>
    <t>3710300000</t>
  </si>
  <si>
    <t>3410111010</t>
  </si>
  <si>
    <t>Расходы на обеспечение деятельности (оказание услуг) муниципальных учреждений</t>
  </si>
  <si>
    <t>Основное мероприятие "Реализация дополнительных предпрофессиональных программ"</t>
  </si>
  <si>
    <t>3410100000</t>
  </si>
  <si>
    <t>Подпрограмма "Развитие дошкольного, общего и дополнительного образования"</t>
  </si>
  <si>
    <t>3410000000</t>
  </si>
  <si>
    <t>Дополнительное образование детей</t>
  </si>
  <si>
    <t>Образование</t>
  </si>
  <si>
    <t>отдел физической культуры и спорта администрации города Лермонтова</t>
  </si>
  <si>
    <t>3640176210</t>
  </si>
  <si>
    <t>Осуществление отдельных государственных полномочий в области труда и социальной защиты отдельных категорий граждан</t>
  </si>
  <si>
    <t>3640110020</t>
  </si>
  <si>
    <t>3640100000</t>
  </si>
  <si>
    <t>Подпрограмма "Обеспечение реализации муниципальной программы "Социальная поддержка граждан города Лермонтова" и общепрограммные мероприятия"</t>
  </si>
  <si>
    <t>3640000000</t>
  </si>
  <si>
    <t>Муниципальная программа "Социальная поддержка граждан города Лермонтова"</t>
  </si>
  <si>
    <t>3600000000</t>
  </si>
  <si>
    <t>Другие вопросы в области социальной политики</t>
  </si>
  <si>
    <t>Публичные нормативные социальные выплаты гражданам</t>
  </si>
  <si>
    <t>310</t>
  </si>
  <si>
    <t>361P150840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</si>
  <si>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</si>
  <si>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Федеральный проект "Финансовая поддержка семей при рождении детей"</t>
  </si>
  <si>
    <t>361P100000</t>
  </si>
  <si>
    <t>3610577650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</si>
  <si>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</si>
  <si>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3610553800</t>
  </si>
  <si>
    <t xml:space="preserve">Выплата государственного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</t>
  </si>
  <si>
    <t>Основное мероприятие "Осуществление единовременных и ежегодных выплат, пособий, субсидий и компенсаций отдельным категориям граждан"</t>
  </si>
  <si>
    <t>3610500000</t>
  </si>
  <si>
    <t>3610476270</t>
  </si>
  <si>
    <t>Ежемесячное пособие на ребенка</t>
  </si>
  <si>
    <t>Основное мероприятие "Осуществление ежемесячных денежных выплат, пособий, субсидий и компенсаций отдельным категориям граждан"</t>
  </si>
  <si>
    <t>3610400000</t>
  </si>
  <si>
    <t>Подпрограмма "Меры социальной поддержки, социальное обслуживание населения города Лермонтова"</t>
  </si>
  <si>
    <t>3610000000</t>
  </si>
  <si>
    <t>Охрана семьи и детства</t>
  </si>
  <si>
    <t>361P176240</t>
  </si>
  <si>
    <t>Предоставление государственной социальной помощи малоимущим семьям, малоимущим одиноко проживающим гражданам</t>
  </si>
  <si>
    <t>Предоставление гражданам субсидий на оплату жилого помещения и коммунальных услуг</t>
  </si>
  <si>
    <t>3610578230</t>
  </si>
  <si>
    <t>Обеспечение мер социальной поддержки реабилитированных лиц и лиц, признанных пострадавшими от политических репрессий</t>
  </si>
  <si>
    <t>3610578210</t>
  </si>
  <si>
    <t>Обеспечение мер социальной поддержки ветеранов труда и тружеников тыла</t>
  </si>
  <si>
    <t>3610577820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</si>
  <si>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</si>
  <si>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3610577190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</si>
  <si>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</si>
  <si>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3610576260</t>
  </si>
  <si>
    <t>Выплата ежегодного социального пособия на проезд учащимся (студентам)</t>
  </si>
  <si>
    <t>3610576250</t>
  </si>
  <si>
    <t>Выплата социального пособия на погребение</t>
  </si>
  <si>
    <t>3610576240</t>
  </si>
  <si>
    <t>3610552800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</si>
  <si>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</si>
  <si>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3610552200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</si>
  <si>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</si>
  <si>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36104R4620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</si>
  <si>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</t>
  </si>
  <si>
    <t>3610478260</t>
  </si>
  <si>
    <t>3610478250</t>
  </si>
  <si>
    <t>Ежемесячные денежные выплаты семьям погибших ветеранов боевых действий</t>
  </si>
  <si>
    <t>3610478240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</si>
  <si>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</si>
  <si>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3610478220</t>
  </si>
  <si>
    <t>Субвенции на обеспечение мер социальной поддержки ветеранов труда Ставропольского края</t>
  </si>
  <si>
    <t>3610477220</t>
  </si>
  <si>
    <t>Компенсация отдельным категориям граждан оплаты взноса на капитальный ремонт общего имущества в многоквартирном доме, за счет средств краевого бюджета</t>
  </si>
  <si>
    <t>3610476280</t>
  </si>
  <si>
    <t>Выплата ежемесячной денежной компенсации на каждого ребенка в возрасте до 18 лет многодетным семьям</t>
  </si>
  <si>
    <t>3610452500</t>
  </si>
  <si>
    <t>Оплата жилищно-коммунальных услуг отдельным категориям граждан</t>
  </si>
  <si>
    <t>Социальное обеспечение населения</t>
  </si>
  <si>
    <t>Социальная политика</t>
  </si>
  <si>
    <t>Управление труда и социальной защиты населения администрации города Лермонтова</t>
  </si>
  <si>
    <t>Иные выплаты населению</t>
  </si>
  <si>
    <t>360</t>
  </si>
  <si>
    <t>3610180020</t>
  </si>
  <si>
    <t>Подготовка и проведение торжественных мероприятий к Памятным датам военной истории Отечества</t>
  </si>
  <si>
    <t>Основное мероприятие «Улучшение качества жизни  инвалидов Великой отечественной войны, участников Великой отечественной войны и вдов погибших (умерших) инвалидов или ветеранов Великой отечественной войны»</t>
  </si>
  <si>
    <t>3610100000</t>
  </si>
  <si>
    <t>3530110040</t>
  </si>
  <si>
    <t>3530110020</t>
  </si>
  <si>
    <t>3530110010</t>
  </si>
  <si>
    <t>3530100000</t>
  </si>
  <si>
    <t>Подпрограмма "Обеспечение реализации программы "Сохранение и развитие культуры города Лермонтова" и общепрограммные мероприятия"</t>
  </si>
  <si>
    <t>3530000000</t>
  </si>
  <si>
    <t>3510120120</t>
  </si>
  <si>
    <t>Проведение ежегодных городских фестивалей художественного творчества инвалидов и детей-инвалидов, участие в краевых фестивалях</t>
  </si>
  <si>
    <t>3510120100</t>
  </si>
  <si>
    <t>Организация культурно-досуговой деятельности</t>
  </si>
  <si>
    <t>Основное мероприятие "Организация деятельности клубных формирований самодеятельного народного творчества"</t>
  </si>
  <si>
    <t>3510100000</t>
  </si>
  <si>
    <t>Подпрограмма "Организация культурно-досуговой деятельности города Лермонтова"</t>
  </si>
  <si>
    <t>3510000000</t>
  </si>
  <si>
    <t>Муниципальная программа "Культура города Лермонтова"</t>
  </si>
  <si>
    <t>3500000000</t>
  </si>
  <si>
    <t>3210420600</t>
  </si>
  <si>
    <t>Обеспечение пожарной безопасности учреждений культуры и образования в сфере культуры города Лермонтова</t>
  </si>
  <si>
    <t>3210220520</t>
  </si>
  <si>
    <t>Проведение мероприятий по профилактике наркомании и пропаганде здорового образа жизни</t>
  </si>
  <si>
    <t>Основное мероприятие "Профилактика незаконного потребления наркотических и психотропных веществ, наркомании"</t>
  </si>
  <si>
    <t>3210200000</t>
  </si>
  <si>
    <t>Другие вопросы в области культуры, кинематографии</t>
  </si>
  <si>
    <t>35201L5194</t>
  </si>
  <si>
    <t>Поддержка отрасли культуры (комплектование книжных фондов библиотек муниципальных образований)</t>
  </si>
  <si>
    <t>3520111010</t>
  </si>
  <si>
    <t>Расходы на выплаты персоналу казенных учреждений</t>
  </si>
  <si>
    <t>110</t>
  </si>
  <si>
    <t>Основное мероприятие "Библиотечное, библиографическое и информационное обслуживание пользователей библиотек"</t>
  </si>
  <si>
    <t>3520100000</t>
  </si>
  <si>
    <t>Подпрограмма "Развитие библиотечного обслуживания населения города Лермонтова"</t>
  </si>
  <si>
    <t>3520000000</t>
  </si>
  <si>
    <t>3510111010</t>
  </si>
  <si>
    <t>Культура</t>
  </si>
  <si>
    <t>КУЛЬТУРА, КИНЕМАТОГРАФИЯ</t>
  </si>
  <si>
    <t>3210720880</t>
  </si>
  <si>
    <t>Обеспечение охраны в учреждениях бюджетной сферы города Лермонтова</t>
  </si>
  <si>
    <t>Основное мероприятие «Обеспечение безопасности граждан на территории города Лермонтова»</t>
  </si>
  <si>
    <t>3210700000</t>
  </si>
  <si>
    <t>3410611010</t>
  </si>
  <si>
    <t>Расходы на обеспечение деятельности (оказание услуг) муниципальных  учреждений</t>
  </si>
  <si>
    <t>Основное мероприятие "Реализация дополнительных общеобразовательных развивающих программ"</t>
  </si>
  <si>
    <t>3410600000</t>
  </si>
  <si>
    <t>3820120790</t>
  </si>
  <si>
    <t>Участие в краевых, межрегиональных, всероссийских и международных фестивалях, конкурсах, форумах казачьего коллектива "Вольный Терек"</t>
  </si>
  <si>
    <t>Основное мероприятие "Развитие духовно-культурных основ казачества, военно-патриотического воспитания казачьей молодежи города Лермонтова"</t>
  </si>
  <si>
    <t>3820100000</t>
  </si>
  <si>
    <t>Подпрограмма "Поддержка казачества города Лермонтова"</t>
  </si>
  <si>
    <t>3820000000</t>
  </si>
  <si>
    <t>Муниципальная программа города Лермонтова "Межнациональные отношения и поддержка казачества города Лермонтова на 2015-2017 годы"</t>
  </si>
  <si>
    <t>3800000000</t>
  </si>
  <si>
    <t>Другие вопросы в области национальной экономики</t>
  </si>
  <si>
    <t>Национальная экономика</t>
  </si>
  <si>
    <t>отдел культуры администрации города Лермонтова</t>
  </si>
  <si>
    <t>3420278140</t>
  </si>
  <si>
    <t>Выплата единовременного пособия усыновителям</t>
  </si>
  <si>
    <t>3420278130</t>
  </si>
  <si>
    <t>Выплаты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</si>
  <si>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3420278120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</si>
  <si>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</t>
  </si>
  <si>
    <t>3420278110</t>
  </si>
  <si>
    <t>Выплаты денежных средств на содержание ребенка опекуну (попечителю)</t>
  </si>
  <si>
    <t>3420276140</t>
  </si>
  <si>
    <t>Компенсация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</si>
  <si>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Основное мероприятие "Пособия, компенсация и иные выплаты гражданам, кроме публичных обязательств"</t>
  </si>
  <si>
    <t>3420200000</t>
  </si>
  <si>
    <t>3440420670</t>
  </si>
  <si>
    <t>Проведение обязательных предварительных и периодических медицинских осмотров в образовательных организациях города Лермонтова</t>
  </si>
  <si>
    <t>Основное мероприятие  "Реализация общепрограммных мероприятий в области образования"</t>
  </si>
  <si>
    <t>3440400000</t>
  </si>
  <si>
    <t>3440376200</t>
  </si>
  <si>
    <t>Расходы на организацию и осуществление деятельности по опеке и попечительству в области образования</t>
  </si>
  <si>
    <t>Основное мероприятие "Защита прав и законных интересов детей-сирот и детей, оставшихся без попечения родителей"</t>
  </si>
  <si>
    <t>3440300000</t>
  </si>
  <si>
    <t>3440211010</t>
  </si>
  <si>
    <t>Основное мероприятие "Предоставление консультационных и методических услуг"</t>
  </si>
  <si>
    <t>3440200000</t>
  </si>
  <si>
    <t>3440110040</t>
  </si>
  <si>
    <t>3440110020</t>
  </si>
  <si>
    <t>3440110010</t>
  </si>
  <si>
    <t>3440100000</t>
  </si>
  <si>
    <t>Подпрограмма "Обеспечение реализации программы "Развитие образования в городе Лермонтове" и общепрограммные мероприятия"</t>
  </si>
  <si>
    <t>3440000000</t>
  </si>
  <si>
    <t>Субсидии бюджетным учреждениям</t>
  </si>
  <si>
    <t>610</t>
  </si>
  <si>
    <t>3410320060</t>
  </si>
  <si>
    <t>Проведение противорадоновых и ремонтных мероприятий в образовательных учреждениях города</t>
  </si>
  <si>
    <t>Основное мероприятие "Содержание детей"</t>
  </si>
  <si>
    <t>3410300000</t>
  </si>
  <si>
    <t>32401S6690</t>
  </si>
  <si>
    <t xml:space="preserve">Проведение работ по замене оконных блоков в муниципальных образовательных организациях Ставропольского края </t>
  </si>
  <si>
    <t>Основное мероприятие "Снижение потребления энергетических ресурсов муниципальными учреждениями города по всем направлениям деятельности"</t>
  </si>
  <si>
    <t>3240100000</t>
  </si>
  <si>
    <t>Подпрограмма "Энергосбережение и повышение энергетической эффективности"</t>
  </si>
  <si>
    <t>3240000000</t>
  </si>
  <si>
    <t>3430220310</t>
  </si>
  <si>
    <t>Мероприятия в области молодежной политики</t>
  </si>
  <si>
    <t>Основное мероприятие "Организация и проведение мероприятий в области молодежной политики"</t>
  </si>
  <si>
    <t>3430200000</t>
  </si>
  <si>
    <t>3430111010</t>
  </si>
  <si>
    <t>Основанное мероприятие "Обеспечение деятельности учреждений в области организационно-воспитательной работы с молодежью"</t>
  </si>
  <si>
    <t>3430100000</t>
  </si>
  <si>
    <t>Подпрограмма "Молодежь города Лермонтова"</t>
  </si>
  <si>
    <t>3430000000</t>
  </si>
  <si>
    <t>3420320080</t>
  </si>
  <si>
    <t>Организация содействия временному и постоянному трудоустройству несовершеннолетних, находящихся в трудной жизненной ситуации, а так же привлечение их к общественным работам</t>
  </si>
  <si>
    <t>3410577160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</si>
  <si>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</si>
  <si>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Основное мероприятие "Реализация основных общеобразовательных программ общего образования"</t>
  </si>
  <si>
    <t>3410500000</t>
  </si>
  <si>
    <t>34103S7680</t>
  </si>
  <si>
    <t>Благоустройство территорий муниципальных общеобразовательных организаций</t>
  </si>
  <si>
    <t>34103S7300</t>
  </si>
  <si>
    <t>Проведение работ по капитальному ремонту кровель в муниципальных общеобразовательных организациях</t>
  </si>
  <si>
    <t>3410320630</t>
  </si>
  <si>
    <t>Предоставление бесплатного питания учащимся общеобразовательных организаций города Лермонтова</t>
  </si>
  <si>
    <t>3410311010</t>
  </si>
  <si>
    <t>Общее образование</t>
  </si>
  <si>
    <t>3410477170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</si>
  <si>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</si>
  <si>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Основное мероприятие "Реализация основных общеобразовательных программ дошкольного воспитания"</t>
  </si>
  <si>
    <t>3410400000</t>
  </si>
  <si>
    <t>3410211010</t>
  </si>
  <si>
    <t>Основное мероприятие "Присмотр и уход"</t>
  </si>
  <si>
    <t>3410200000</t>
  </si>
  <si>
    <t>Дошкольное образование</t>
  </si>
  <si>
    <t>3210520890</t>
  </si>
  <si>
    <t>Предупреждение и ликвидация последствий чрезвычайных ситуаций природного и техногенного характера, гражданская оборона</t>
  </si>
  <si>
    <t>Основное мероприятие "Мероприятия в сфере гражданской обороны и защиты от чрезвычайных ситуаций"</t>
  </si>
  <si>
    <t>3210500000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</si>
  <si>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</si>
  <si>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</si>
  <si>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Отдел образования администрации города Лермонтова</t>
  </si>
  <si>
    <t>Обслуживание муниципального долга</t>
  </si>
  <si>
    <t>730</t>
  </si>
  <si>
    <t>3010120210</t>
  </si>
  <si>
    <t>Процентные платежи по муниципальному долгу</t>
  </si>
  <si>
    <t>Основное мероприятие "Обслуживание муниципального долга города Лермонтова"</t>
  </si>
  <si>
    <t>3010100000</t>
  </si>
  <si>
    <t>Подпрограмма "Повышение сбалансированности и устойчивости бюджетной системы"</t>
  </si>
  <si>
    <t>3010000000</t>
  </si>
  <si>
    <t>Муниципальная программа "Управление муниципальными финансами города Лермонтова"</t>
  </si>
  <si>
    <t>3000000000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</si>
  <si>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</si>
  <si>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</si>
  <si>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3020211010</t>
  </si>
  <si>
    <t>Основное мероприятие "Обеспечение деятельности (оказание услуг) учреждений по ведению бухгалтерского и бюджетного учета и формирования отчетности"</t>
  </si>
  <si>
    <t>3020200000</t>
  </si>
  <si>
    <t>Подпрограмма "Обеспечение реализации программы "Управление муниципальными финансами города Лермонтова" и общепрограммные мероприятия"</t>
  </si>
  <si>
    <t>3020000000</t>
  </si>
  <si>
    <t>3010210050</t>
  </si>
  <si>
    <t>Обеспечение гарантий муниципальных служащих в соответствии с нормативно-правовыми актами органов местного самоуправления</t>
  </si>
  <si>
    <t>Основное мероприятие "Обеспечение автоматизации и интеграции процессов составления и исполнения местного бюджета, ведение бухгалтерского и управленческого учета и формирования отчетности"</t>
  </si>
  <si>
    <t>3010200000</t>
  </si>
  <si>
    <t>3020110040</t>
  </si>
  <si>
    <t>3020110020</t>
  </si>
  <si>
    <t>3020110010</t>
  </si>
  <si>
    <t>3020100000</t>
  </si>
  <si>
    <t>Финансовое управление администрации города Лермонтова</t>
  </si>
  <si>
    <t>3230321030</t>
  </si>
  <si>
    <t>Выполнение работ по содержанию кладбищ в рамках благоустройства</t>
  </si>
  <si>
    <t>Основное мероприятие "Организация и содержание мест захоронения"</t>
  </si>
  <si>
    <t>3230300000</t>
  </si>
  <si>
    <t>Подпрограмма "Развитие жилищно-коммунального хозяйства, градостроительства и архитектуры и охрана окружающей среды"</t>
  </si>
  <si>
    <t>3230000000</t>
  </si>
  <si>
    <t>Благоустройство</t>
  </si>
  <si>
    <t>Подпрограмма "Обеспечение эффективности использования имущества муниципальной собственности"</t>
  </si>
  <si>
    <t>3110000000</t>
  </si>
  <si>
    <t>Муниципальная программа "Создание условий для эффективного использования муниципального имущества города Лермонтова"</t>
  </si>
  <si>
    <t>3100000000</t>
  </si>
  <si>
    <t>Жилищно-коммунальное хозяйство</t>
  </si>
  <si>
    <t>3110221120</t>
  </si>
  <si>
    <t>Кадастровые работы по формированию земельных участков</t>
  </si>
  <si>
    <t>Основное мероприятие "Оформление права муниципальной собственности города Лермонтова на земельные участки и доли в праве общей собственности на земельные участки, отнесенные к муниципальной собственности города Лермонтова и рациональное их использование"</t>
  </si>
  <si>
    <t>3110200000</t>
  </si>
  <si>
    <t>Исполнение судебных актов</t>
  </si>
  <si>
    <t>830</t>
  </si>
  <si>
    <t>3130310040</t>
  </si>
  <si>
    <t>Основное мероприятие "Реализация общепрограммных мероприятий"</t>
  </si>
  <si>
    <t>3130300000</t>
  </si>
  <si>
    <t>3130211010</t>
  </si>
  <si>
    <t>Основное мероприятие "Обеспечение деятельности (оказание услуг) учреждений по обеспечению хозяйственного обслуживания"</t>
  </si>
  <si>
    <t>3130200000</t>
  </si>
  <si>
    <t>3130110040</t>
  </si>
  <si>
    <t>3130110020</t>
  </si>
  <si>
    <t>3130110010</t>
  </si>
  <si>
    <t>3130100000</t>
  </si>
  <si>
    <t>Подпрограмма  "Обеспечение реализации программы "Создание условий для эффективного использования муниципального имущества города Лермонтова" и общепрограммные мероприятия"</t>
  </si>
  <si>
    <t>3130000000</t>
  </si>
  <si>
    <t>3120121140</t>
  </si>
  <si>
    <t>Оценка рыночной стоимости муниципального имущества и земельных участков</t>
  </si>
  <si>
    <t>Основное мероприятие "Оформление права муниципальной собственности города Лермонтова на объекты муниципального  имущества и земельных участков, эффективное управление, распоряжение и их использование"</t>
  </si>
  <si>
    <t>3120100000</t>
  </si>
  <si>
    <t>Подпрограмма "Приватизация муниципального имущества"</t>
  </si>
  <si>
    <t>3120000000</t>
  </si>
  <si>
    <t>3110321180</t>
  </si>
  <si>
    <t>Приобретение программного продукта для обеспечения электронного документооборота в целях учета и управления муниципальным имуществом</t>
  </si>
  <si>
    <t>3110321130</t>
  </si>
  <si>
    <t>Оплата коммунальных услуг по имуществу, находящемуся в муниципальной казне города</t>
  </si>
  <si>
    <t>Основное мероприятие "Создание условий для  эффективного выполнения полномочий органами исполнительной власти"</t>
  </si>
  <si>
    <t>3110300000</t>
  </si>
  <si>
    <t>3110121110</t>
  </si>
  <si>
    <t>Кадастровая паспортизация объектов недвижимого имущества</t>
  </si>
  <si>
    <t>3110121100</t>
  </si>
  <si>
    <t>Техническая паспортизация объектов недвижимого имущества</t>
  </si>
  <si>
    <t>Основное мероприятие "Оформление права муниципальной собственности города Лермонтова на объекты недвижимого имущества и эффективное управление, распоряжение этим имуществом и его использование"</t>
  </si>
  <si>
    <t>3110100000</t>
  </si>
  <si>
    <t>Управление имущественных отношений администрации города Лермонтова</t>
  </si>
  <si>
    <t>3260411010</t>
  </si>
  <si>
    <t>Основное мероприятие "Обеспечение деятельности (оказание услуг) учреждений в области средств массовой информации"</t>
  </si>
  <si>
    <t>3260400000</t>
  </si>
  <si>
    <t>Подпрограмма "Обеспечение реализации программы "Комплексная программа города Лермонтова» и общепрограммые мероприятия"</t>
  </si>
  <si>
    <t>3260000000</t>
  </si>
  <si>
    <t>Периодическая печать и издательства</t>
  </si>
  <si>
    <t>СРЕДСТВА МАССОВОЙ ИНФОРМАЦИИ</t>
  </si>
  <si>
    <t>3610380140</t>
  </si>
  <si>
    <t>Оказание адресной материальной помощи малообеспеченным семьям, малообеспеченным одиноко проживающим гражданам и гражданам, оказавшимся в трудной жизненной ситуации</t>
  </si>
  <si>
    <t>Основное мероприятие "Оказание различных видов помощи, в том числе материальной, малообеспеченным семьям, малообеспеченным одиноко проживающим гражданам и гражданам, оказавшимся в трудной жизненной ситуации"</t>
  </si>
  <si>
    <t>3610300000</t>
  </si>
  <si>
    <t>36302S7660</t>
  </si>
  <si>
    <t>Предоставление социальных выплат на приобретение (строительство) жилья семьям, исключенным из числа участников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в связи с превышением одним из супругов либо родителя в неполной семье возраста 35 лет и в которых возраст каждого из супругов либо родителя в неполной семье в 2018 году не превысил 39 лет за счет средств местного бюджета</t>
  </si>
  <si>
    <t>3630277660</t>
  </si>
  <si>
    <t>Предоставление социальных выплат на приобретение (строительство) жилья семьям, исключенным из числа участников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в связи с превышением одним из супругов либо родителем в неполной семье возраста 35 лет и в которых возраст каждого из супругов либо родителя в неполной семье в 2018 году не превысил 39 лет за счет средств краевого бюджета</t>
  </si>
  <si>
    <t>Основное мероприятие "Улучшение жилищных условий иных категорий граждан города Лермонтова"</t>
  </si>
  <si>
    <t>3630200000</t>
  </si>
  <si>
    <t>36301S4970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</si>
  <si>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 за счет средств местного бюджета</t>
  </si>
  <si>
    <t>36301L4970</t>
  </si>
  <si>
    <t>Предоставление молодым семьям социальных выплат на приобретение (строительство) жилья</t>
  </si>
  <si>
    <t>3630177520</t>
  </si>
  <si>
    <t>Предоставление молодым семьям, являющимся по состоянию на 01 января 2018 года участниками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Федерации", нуждающимся в улучшении жилищных условий, имеющим трех и более детей, в том числе молодым семьям, в которых один из супругов или оба супруга, или родитель в неполной семье достигает в 2018 году возраста 36 лет, социальных выплат на приобретение (строительство) жилья в 2018 году, за счет средств краевого бюджета</t>
  </si>
  <si>
    <t>3630174970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</si>
  <si>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жилья, за счет средств краевого бюджета</t>
  </si>
  <si>
    <t>Основное мероприятие "Улучшение жилищных условий молодых семей"</t>
  </si>
  <si>
    <t>3630100000</t>
  </si>
  <si>
    <t>Подпрограмма "Создание условий для обеспечения доступным и комфортным жильем граждан города Лермонтова"</t>
  </si>
  <si>
    <t>3630000000</t>
  </si>
  <si>
    <t>3620176080</t>
  </si>
  <si>
    <t>Обеспечение полноценным питанием беременных женщин и кормящих матерей, в том числе через специальные пункты питания и организации торговли, по заключению врачей</t>
  </si>
  <si>
    <t>3620176070</t>
  </si>
  <si>
    <t>Обеспечение полноценным питанием детей в возрасте до трех лет, в том числе через специальные пункты питания и организации торговли, по заключению врачей</t>
  </si>
  <si>
    <t>3620176060</t>
  </si>
  <si>
    <t>Предоставление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</si>
  <si>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3620176050</t>
  </si>
  <si>
    <t>Предоставление мер социальной поддержки гражданам, страдающим социально значимыми заболеваниями,  в виде бесплатного обеспечения лекарственными препаратами и медицинскими изделиями,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</si>
  <si>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Основное мероприятие "Осуществление частичного финансирования расходов граждан города Лермонтова в области здравоохранения"</t>
  </si>
  <si>
    <t>3620100000</t>
  </si>
  <si>
    <t>Подпрограмма "Меры социальной поддержки граждан города Лермонтова в области здравоохранения"</t>
  </si>
  <si>
    <t>3620000000</t>
  </si>
  <si>
    <t>3230877150</t>
  </si>
  <si>
    <t>Организация проведения на территории Ставропольского края мероприятий по отлову и содержанию безнадзорных животных</t>
  </si>
  <si>
    <t>Основное мероприятие "Санитарно-противо-эпидемические меры в области защиты населения от болезней, общих для человека и животных"</t>
  </si>
  <si>
    <t>3230800000</t>
  </si>
  <si>
    <t>401F255550</t>
  </si>
  <si>
    <t>Поддержка муниципальных программ формирования современной городской среды в части благоустройства мест массового пребывания людей</t>
  </si>
  <si>
    <t>Федеральный проект "Формирование комфортной городской среды"</t>
  </si>
  <si>
    <t>401F200000</t>
  </si>
  <si>
    <t>Подпрограмма «Благоустройство мест массового пребывания людей и дворовых территорий города Лермонтова»</t>
  </si>
  <si>
    <t>4010000000</t>
  </si>
  <si>
    <t>Муниципальная программа «Формирование современноой городской среды в городе Лермонтове на 2018 - 2022 годы»</t>
  </si>
  <si>
    <t>4000000000</t>
  </si>
  <si>
    <t>Субсидии юридическим лицам (кроме некоммерческих организаций), индивидуальным предпринимателям, физическим лицам производителям товаров, работ, услуг)</t>
  </si>
  <si>
    <t>810</t>
  </si>
  <si>
    <t>3230461020</t>
  </si>
  <si>
    <t>Мероприятия по уличному освещению в рамках благоустройства</t>
  </si>
  <si>
    <t>Основное мероприятие "Организация освещения улиц"</t>
  </si>
  <si>
    <t>3230400000</t>
  </si>
  <si>
    <t>3230221000</t>
  </si>
  <si>
    <t>Приобретение и размещение контейнеров для мусора, а также установка площадок</t>
  </si>
  <si>
    <t>Основное мероприятие "Уборка территории и аналогичные расходы"</t>
  </si>
  <si>
    <t>3230200000</t>
  </si>
  <si>
    <t>3230121020</t>
  </si>
  <si>
    <t>Мероприятия по прочему благоустройству</t>
  </si>
  <si>
    <t>3230121010</t>
  </si>
  <si>
    <t>Мероприятия по озеленению территории города в рамках благоустройства</t>
  </si>
  <si>
    <t>Основное мероприятие "Организация благоустройства и озеленения"</t>
  </si>
  <si>
    <t>3230100000</t>
  </si>
  <si>
    <t>3260311010</t>
  </si>
  <si>
    <t>Основное мероприятие "Обеспечение деятельности (оказание услуг) учреждений в области строительства, архитектуры и градостроительства"</t>
  </si>
  <si>
    <t>3260300000</t>
  </si>
  <si>
    <t>3220120940</t>
  </si>
  <si>
    <t>Организация и проведение ежегодного конкурса на звание "Лидер малого и среднего предпринимательства города Лермонтова"</t>
  </si>
  <si>
    <t>Основное мероприятие "Пропаганда и популяризация предпринимательской деятельности"</t>
  </si>
  <si>
    <t>3220100000</t>
  </si>
  <si>
    <t>Подпрограмма "Развитие малого и среднего предпринимательства"</t>
  </si>
  <si>
    <t>3220000000</t>
  </si>
  <si>
    <t>3310120430</t>
  </si>
  <si>
    <t>Содержание автобусных остановок</t>
  </si>
  <si>
    <t>3310120410</t>
  </si>
  <si>
    <t>Разработка проектной документации автомобильных дорог</t>
  </si>
  <si>
    <t>3310120400</t>
  </si>
  <si>
    <t>Дорожная разметка</t>
  </si>
  <si>
    <t>3310120380</t>
  </si>
  <si>
    <t>Содержание дорог и тротуаров</t>
  </si>
  <si>
    <t>3310120370</t>
  </si>
  <si>
    <t>Содержание ливнеприемников</t>
  </si>
  <si>
    <t>3310120350</t>
  </si>
  <si>
    <t>Ремонт автомобильных дорог</t>
  </si>
  <si>
    <t>Основное мероприятие "Организация капитального ремонта, ремонта и содержания автомобильных дорог общего пользования"</t>
  </si>
  <si>
    <t>3310100000</t>
  </si>
  <si>
    <t>Подпрограмма "Повышение безопасности дорожного движения в городе Лермонтове"</t>
  </si>
  <si>
    <t>3310000000</t>
  </si>
  <si>
    <t>Муниципальная программа "Дороги и улучшение состояния объектов дорожно-транспортной инфраструктуры в городе Лермонтове"</t>
  </si>
  <si>
    <t>3300000000</t>
  </si>
  <si>
    <t>Дорожное хозяйство (дорожные фонды)</t>
  </si>
  <si>
    <t>3230561080</t>
  </si>
  <si>
    <t>Поддержка работы автомобильного транспорта по социально значимым маршрутам города</t>
  </si>
  <si>
    <t>Основное мероприятие "Организация перевозок пассажиров на маршрутах наземного городского транспорта общего пользования"</t>
  </si>
  <si>
    <t>3230500000</t>
  </si>
  <si>
    <t>Транспорт</t>
  </si>
  <si>
    <t>Сельское хозяйство и рыболовство</t>
  </si>
  <si>
    <t>3260211010</t>
  </si>
  <si>
    <t>Основное мероприятие "Обеспечение деятельности (оказание услуг) поисковых и аварийно-спасательных учреждений города Лермонтова"</t>
  </si>
  <si>
    <t>3260200000</t>
  </si>
  <si>
    <t>9210051180</t>
  </si>
  <si>
    <t>Осуществление первичного воинского учета на территориях, где отсутствуют военные комиссариаты</t>
  </si>
  <si>
    <t>Непрограммные расходы в рамках обеспечения деятельности администрации города Лермонтова</t>
  </si>
  <si>
    <t>9210000000</t>
  </si>
  <si>
    <t>Обеспечение деятельности администрации города Лермонтова</t>
  </si>
  <si>
    <t>9200000000</t>
  </si>
  <si>
    <t>Мобилизационная и вневойсковая подготовка</t>
  </si>
  <si>
    <t>Национальная оборона</t>
  </si>
  <si>
    <t>9210076930</t>
  </si>
  <si>
    <t>Осуществление отдельных государственных полномочий Ставропольского края по созданию административных комиссий за счет средств краевого бюджета</t>
  </si>
  <si>
    <t>9210076610</t>
  </si>
  <si>
    <t>Обеспечение деятельности депутатов Думы Ставропольского края и их помощников в избирательном округе</t>
  </si>
  <si>
    <t>3910220660</t>
  </si>
  <si>
    <t>Материальное и нематериальное стимулирование муниципальных служащих</t>
  </si>
  <si>
    <t>Основное мероприятие "Развитие системы материального и нематериального стимулирования муниципальных служащих с учетом результатов их профессиональной деятельности"</t>
  </si>
  <si>
    <t>3910200000</t>
  </si>
  <si>
    <t>3260111010</t>
  </si>
  <si>
    <t>Основное мероприятие "Организация предоставления государственных и муниципальных услуг на базе многофункционального центра государственных и муниципальных услуг"</t>
  </si>
  <si>
    <t>3260100000</t>
  </si>
  <si>
    <t>3250120900</t>
  </si>
  <si>
    <t>Перевод муниципальных услуг в электронную форму на портале государственных и муниципальных услуг (функций)</t>
  </si>
  <si>
    <t>Основное мероприятие "Организация  предоставления государственных, муниципальных услуг и обеспечение перевода муниципальных услуг на предоставление в электронный вид"</t>
  </si>
  <si>
    <t>3250100000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</si>
  <si>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</si>
  <si>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3250000000</t>
  </si>
  <si>
    <t>32107S7700</t>
  </si>
  <si>
    <t>Ремонт помещений, предоставляемых в 2019 году для работы сотрудников, замещающих должности участкового уполномоченного полиции, на обслуживаемом административном участке, за счет средств местного бюджета</t>
  </si>
  <si>
    <t>3210777700</t>
  </si>
  <si>
    <t>Ремонт помещений, предоставляемых в 2019 году для работы сотрудников, замещающих должности участкового уполномоченного полиции, на обслуживаемом административном участке, за счет средств краевого бюджета</t>
  </si>
  <si>
    <t>9210051200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</si>
  <si>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</si>
  <si>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</si>
  <si>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9210076630</t>
  </si>
  <si>
    <t>Формирование, содержание и использование Архивного фонда Ставропольского края</t>
  </si>
  <si>
    <t>9210076360</t>
  </si>
  <si>
    <t>Обеспечение деятельности комиссий по делам несовершеннолетних и защите их прав в муниципальных районах и городских округах Ставропольского края</t>
  </si>
  <si>
    <t>9210010020</t>
  </si>
  <si>
    <t>9210010010</t>
  </si>
  <si>
    <t>3640176100</t>
  </si>
  <si>
    <t>Организация и осуществление деятельности по опеке и попечительству в области здравоохранения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</si>
  <si>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</si>
  <si>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9220010020</t>
  </si>
  <si>
    <t>9220010010</t>
  </si>
  <si>
    <t>Глава муниципального образования</t>
  </si>
  <si>
    <t>9220000000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</si>
  <si>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</si>
  <si>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Лермонтова</t>
  </si>
  <si>
    <t>9030020710</t>
  </si>
  <si>
    <t>Расходы по уплате членских взносов в Ассоциацию "Совет муниципальных образований Ставропольского края"</t>
  </si>
  <si>
    <t>Непрограммные расходы в рамках обеспечения деятельности Совета города Лермонтова</t>
  </si>
  <si>
    <t>9030000000</t>
  </si>
  <si>
    <t>Обеспечение деятельности Совета города Лермонтова</t>
  </si>
  <si>
    <t>9000000000</t>
  </si>
  <si>
    <t>9030010040</t>
  </si>
  <si>
    <t>9030010020</t>
  </si>
  <si>
    <t>9030010010</t>
  </si>
  <si>
    <t>9020010020</t>
  </si>
  <si>
    <t>Председатель представительного органа муниципального образования и его заместители</t>
  </si>
  <si>
    <t>9020000000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</si>
  <si>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</si>
  <si>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города Лермонтова</t>
  </si>
  <si>
    <t>Исполнено  полугодие</t>
  </si>
  <si>
    <t>Полугодие</t>
  </si>
  <si>
    <t>вид расхода</t>
  </si>
  <si>
    <t>целевая статья</t>
  </si>
  <si>
    <t>подраздел</t>
  </si>
  <si>
    <t>раздел</t>
  </si>
  <si>
    <t>структура расходов</t>
  </si>
  <si>
    <t>Наименование</t>
  </si>
  <si>
    <t>ведомственной классификации</t>
  </si>
  <si>
    <t>Роспись за январь</t>
  </si>
  <si>
    <t>Роспись за февраль</t>
  </si>
  <si>
    <t>Роспись за сентябрь</t>
  </si>
  <si>
    <t>Роспись за октябрь</t>
  </si>
  <si>
    <t>Роспись за ноябрь</t>
  </si>
  <si>
    <t>Роспись за март</t>
  </si>
  <si>
    <t>Роспись за май</t>
  </si>
  <si>
    <t>Роспись за июнь</t>
  </si>
  <si>
    <t>Роспись за июль</t>
  </si>
  <si>
    <t>Роспись за декабрь</t>
  </si>
  <si>
    <t>Роспись за апрель</t>
  </si>
  <si>
    <t>Роспись за август</t>
  </si>
  <si>
    <t>Дата принятия</t>
  </si>
  <si>
    <t>Возврат расхода за период</t>
  </si>
  <si>
    <t>Расход за период</t>
  </si>
  <si>
    <t>Коды</t>
  </si>
  <si>
    <t>2.РАСХОДЫ</t>
  </si>
  <si>
    <t>Расходы бюджета всего:</t>
  </si>
  <si>
    <t>дефицит (-) профицит(+)</t>
  </si>
  <si>
    <t>% исполнения полгода</t>
  </si>
  <si>
    <t>ОТЧЕТ ОБ ИСПОЛНЕНИИ БЮДЖЕТА</t>
  </si>
  <si>
    <t>КОДЫ</t>
  </si>
  <si>
    <t>Форма по ОКУД</t>
  </si>
  <si>
    <t>0503117</t>
  </si>
  <si>
    <t>на 1 июля 2019 г.</t>
  </si>
  <si>
    <t>Дата</t>
  </si>
  <si>
    <t>по ОКПО</t>
  </si>
  <si>
    <t>02278254</t>
  </si>
  <si>
    <t>Наименование
финансового органа</t>
  </si>
  <si>
    <t>Глава по БК</t>
  </si>
  <si>
    <t>604</t>
  </si>
  <si>
    <t>Наименование публично-правового образования</t>
  </si>
  <si>
    <t>Бюджет города Лермонтов</t>
  </si>
  <si>
    <t>по ОКТМО</t>
  </si>
  <si>
    <t>07718000</t>
  </si>
  <si>
    <t>Периодичность:</t>
  </si>
  <si>
    <t>месячная, квартальная, годовая</t>
  </si>
  <si>
    <t>Единица измерения:</t>
  </si>
  <si>
    <t>руб.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</si>
  <si>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</si>
  <si>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</si>
  <si>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</si>
  <si>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</si>
  <si>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</si>
  <si>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</si>
  <si>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</si>
  <si>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</si>
  <si>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</si>
  <si>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</si>
  <si>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</si>
  <si>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</si>
  <si>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</si>
  <si>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</si>
  <si>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10</t>
  </si>
  <si>
    <t>X</t>
  </si>
  <si>
    <t>в том числе: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</si>
  <si>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</si>
  <si>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</si>
  <si>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</si>
  <si>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</si>
  <si>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</si>
  <si>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</si>
  <si>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</si>
  <si>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</si>
  <si>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</si>
  <si>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</si>
  <si>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</si>
  <si>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</si>
  <si>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</si>
  <si>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</si>
  <si>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</si>
  <si>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</si>
  <si>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</si>
  <si>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</si>
  <si>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</si>
  <si>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</si>
  <si>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</si>
  <si>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</si>
  <si>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</si>
  <si>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</si>
  <si>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НАЛОГИ НА СОВОКУПНЫЙ ДОХОД</t>
  </si>
  <si>
    <t>00010500000000000000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</si>
  <si>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</si>
  <si>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</si>
  <si>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</si>
  <si>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</si>
  <si>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</si>
  <si>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</si>
  <si>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</si>
  <si>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</si>
  <si>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</si>
  <si>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</si>
  <si>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</si>
  <si>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</si>
  <si>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</si>
  <si>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</si>
  <si>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</si>
  <si>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</si>
  <si>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</si>
  <si>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</si>
  <si>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</si>
  <si>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</si>
  <si>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</si>
  <si>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</si>
  <si>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</si>
  <si>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</si>
  <si>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</si>
  <si>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</si>
  <si>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</si>
  <si>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</si>
  <si>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</si>
  <si>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</si>
  <si>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</si>
  <si>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</si>
  <si>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</si>
  <si>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</si>
  <si>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</si>
  <si>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</si>
  <si>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разрешения на установку рекламной конструкции</t>
  </si>
  <si>
    <t>00010807150010000110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</si>
  <si>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</si>
  <si>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</si>
  <si>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</si>
  <si>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</si>
  <si>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</si>
  <si>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</si>
  <si>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территориях городских округов</t>
  </si>
  <si>
    <t>00010904052040000110</t>
  </si>
  <si>
    <t>Прочие налоги и сборы (по отмененным местным налогам и сборам)</t>
  </si>
  <si>
    <t>00010907000000000110</t>
  </si>
  <si>
    <t>Налог на рекламу</t>
  </si>
  <si>
    <t>00010907010000000110</t>
  </si>
  <si>
    <t>Налог на рекламу, мобилизуемый на территориях городских округов</t>
  </si>
  <si>
    <t>00010907012040000110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</si>
  <si>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</si>
  <si>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</si>
  <si>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</si>
  <si>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00011101000000000120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</si>
  <si>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</si>
  <si>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</si>
  <si>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</si>
  <si>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</si>
  <si>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</si>
  <si>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</si>
  <si>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</si>
  <si>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</si>
  <si>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</si>
  <si>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</si>
  <si>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</si>
  <si>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</si>
  <si>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</si>
  <si>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</si>
  <si>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</si>
  <si>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</si>
  <si>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</si>
  <si>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</si>
  <si>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</si>
  <si>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</si>
  <si>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</si>
  <si>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</si>
  <si>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</si>
  <si>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</si>
  <si>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</si>
  <si>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</si>
  <si>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</si>
  <si>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</si>
  <si>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</si>
  <si>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</si>
  <si>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Прочие доходы от компенсации затрат государства</t>
  </si>
  <si>
    <t>00011302990000000130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</si>
  <si>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</si>
  <si>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</si>
  <si>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</si>
  <si>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</si>
  <si>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</si>
  <si>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</si>
  <si>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</si>
  <si>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</si>
  <si>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</si>
  <si>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</si>
  <si>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</si>
  <si>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</si>
  <si>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</si>
  <si>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</si>
  <si>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ШТРАФЫ, САНКЦИИ, ВОЗМЕЩЕНИЕ УЩЕРБА</t>
  </si>
  <si>
    <t>00011600000000000000</t>
  </si>
  <si>
    <t>Денежные взыскания (штрафы) за нарушение законодательства о налогах и сборах</t>
  </si>
  <si>
    <t>00011603000000000140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</si>
  <si>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</si>
  <si>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</si>
  <si>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</si>
  <si>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00011603030010000140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</si>
  <si>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</si>
  <si>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00011606000010000140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</si>
  <si>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</si>
  <si>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</si>
  <si>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</si>
  <si>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00011608010010000140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</si>
  <si>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</si>
  <si>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00011621000000000140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</si>
  <si>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</si>
  <si>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00011621040040000140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</si>
  <si>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</si>
  <si>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00011625000000000140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</si>
  <si>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</si>
  <si>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00011628000010000140</t>
  </si>
  <si>
    <t>Денежные взыскания (штрафы) за правонарушения в области дорожного движения</t>
  </si>
  <si>
    <t>00011630000010000140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</si>
  <si>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</si>
  <si>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00011630010010000140</t>
  </si>
  <si>
    <t>Прочие денежные взыскания (штрафы) за правонарушения в области дорожного движения</t>
  </si>
  <si>
    <t>00011630030010000140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</si>
  <si>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</si>
  <si>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00011633000000000140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</si>
  <si>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</si>
  <si>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00011643000010000140</t>
  </si>
  <si>
    <t>Прочие поступления от денежных взысканий (штрафов) и иных сумм в возмещение ущерба</t>
  </si>
  <si>
    <t>00011690000000000140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</si>
  <si>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</si>
  <si>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00011690040040000140</t>
  </si>
  <si>
    <t>ПРОЧИЕ НЕНАЛОГОВЫЕ ДОХОДЫ</t>
  </si>
  <si>
    <t>00011700000000000000</t>
  </si>
  <si>
    <t>Невыясненные поступления</t>
  </si>
  <si>
    <t>00011701000000000180</t>
  </si>
  <si>
    <t>Прочие неналоговые доходы</t>
  </si>
  <si>
    <t>00011705000000000180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</si>
  <si>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</si>
  <si>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</si>
  <si>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</si>
  <si>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</si>
  <si>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</si>
  <si>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</si>
  <si>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</si>
  <si>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</si>
  <si>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</si>
  <si>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</si>
  <si>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реализацию мероприятий по обеспечению жильем молодых семей</t>
  </si>
  <si>
    <t>00020225497000000150</t>
  </si>
  <si>
    <t>Субсидия бюджетам на поддержку отрасли культуры</t>
  </si>
  <si>
    <t>00020225519000000150</t>
  </si>
  <si>
    <t>Субсидии бюджетам на реализацию программ формирования современной городской среды</t>
  </si>
  <si>
    <t>00020225555000000150</t>
  </si>
  <si>
    <t>Прочие субсидии</t>
  </si>
  <si>
    <t>00020229999000000150</t>
  </si>
  <si>
    <t>Прочие субсидии бюджетам городских округов</t>
  </si>
  <si>
    <t>00020229999040000150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</si>
  <si>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</si>
  <si>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</si>
  <si>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</si>
  <si>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</si>
  <si>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</si>
  <si>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</si>
  <si>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</si>
  <si>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</si>
  <si>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</si>
  <si>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00020235084000000150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</si>
  <si>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</si>
  <si>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</si>
  <si>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</si>
  <si>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</si>
  <si>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</si>
  <si>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00020235220000000150</t>
  </si>
  <si>
    <t>Субвенции бюджетам на оплату жилищно-коммунальных услуг отдельным категориям граждан</t>
  </si>
  <si>
    <t>00020235250000000150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</si>
  <si>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</si>
  <si>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00020235280000000150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</si>
  <si>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</si>
  <si>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00020235380000000150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</si>
  <si>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</si>
  <si>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00020235462000000150</t>
  </si>
  <si>
    <t>Единая субвенция местным бюджетам</t>
  </si>
  <si>
    <t>00020239998000000150</t>
  </si>
  <si>
    <t>Единая субвенция бюджетам городских округов</t>
  </si>
  <si>
    <t>00020239998040000150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</si>
  <si>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</si>
  <si>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</si>
  <si>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</si>
  <si>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</si>
  <si>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городских округов</t>
  </si>
  <si>
    <t>00020249999040000150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</si>
  <si>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</si>
  <si>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</si>
  <si>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</si>
  <si>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</si>
  <si>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</si>
  <si>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00021800000040000150</t>
  </si>
  <si>
    <t>Доходы бюджетов городских округов от возврата организациями остатков субсидий прошлых лет</t>
  </si>
  <si>
    <t>00021804000040000150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</si>
  <si>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</si>
  <si>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</si>
  <si>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</si>
  <si>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</si>
  <si>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</si>
  <si>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</si>
  <si>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</si>
  <si>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</si>
  <si>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</si>
  <si>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</si>
  <si>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</si>
  <si>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</si>
  <si>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</si>
  <si>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Получение кредитов от кредитных организаций в валюте Российской Федерации</t>
  </si>
  <si>
    <t>000 01020000000000700</t>
  </si>
  <si>
    <t>Получение кредитов от кредитных организаций бюджетами городских округов в валюте Российской Федерации</t>
  </si>
  <si>
    <t>604 01020000040000710</t>
  </si>
  <si>
    <t>Погашение кредитов, предоставленных кредитными организациями в валюте Российской Федерации</t>
  </si>
  <si>
    <t>000 01020000000000800</t>
  </si>
  <si>
    <t>Погашение бюджетами городских округов кредитов от кредитных организаций в валюте Российской Федерации</t>
  </si>
  <si>
    <t>604 01020000040000810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</si>
  <si>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</si>
  <si>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</si>
  <si>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</si>
  <si>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000 01030100000000000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</si>
  <si>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</si>
  <si>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000 01030100000000800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</si>
  <si>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</si>
  <si>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604 01030100040000810</t>
  </si>
  <si>
    <t>Иные источники внутреннего финансирования дефицитов бюджетов</t>
  </si>
  <si>
    <t>000 01060000000000000</t>
  </si>
  <si>
    <t>Операции по управлению остатками средств на единых счетах бюджетов</t>
  </si>
  <si>
    <t>000 01061000000000000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</si>
  <si>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</si>
  <si>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000 01061002000000500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</si>
  <si>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</si>
  <si>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604 01061002040000550</t>
  </si>
  <si>
    <t>источники внешнего финансирования бюджета</t>
  </si>
  <si>
    <t>0,00</t>
  </si>
  <si>
    <t xml:space="preserve"> 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</si>
  <si>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</si>
  <si>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</si>
  <si>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</si>
  <si>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</si>
  <si>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</si>
  <si>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</si>
  <si>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</si>
  <si>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</si>
  <si>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</si>
  <si>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</si>
  <si>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</si>
  <si>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</si>
  <si>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округов</t>
  </si>
  <si>
    <t>604 01050201040000510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</si>
  <si>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</si>
  <si>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</si>
  <si>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</si>
  <si>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</si>
  <si>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</si>
  <si>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</si>
  <si>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</si>
  <si>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округов</t>
  </si>
  <si>
    <t>604 01050201040000610</t>
  </si>
  <si>
    <t>000 01060000000000500</t>
  </si>
  <si>
    <t>000 01060000000000600</t>
  </si>
  <si>
    <t>Утвержденные бюджетные назначения 1 п/г</t>
  </si>
  <si>
    <t>% исполнения</t>
  </si>
  <si>
    <t>-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</si>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</sst>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00000;[Red]\-0000000;&quot;&quot;"/>
    <numFmt numFmtId="167" formatCode="00;[Red]\-00;&quot;&quot;"/>
    <numFmt numFmtId="168" formatCode="[$-1010419]dd\.mm\.yyyy"/>
    <numFmt numFmtId="169" formatCode="&quot;&quot;#000"/>
    <numFmt numFmtId="170" formatCode="&quot;&quot;###,##0.00"/>
  </numFmts>
  <fonts count="11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2" borderId="0" xfId="1" applyFill="1" applyProtection="1">
      <protection hidden="1"/>
    </xf>
    <xf numFmtId="0" fontId="1" fillId="2" borderId="0" xfId="1" applyFill="1"/>
    <xf numFmtId="0" fontId="2" fillId="2" borderId="15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protection hidden="1"/>
    </xf>
    <xf numFmtId="0" fontId="1" fillId="2" borderId="15" xfId="1" applyFill="1" applyBorder="1" applyProtection="1">
      <protection hidden="1"/>
    </xf>
    <xf numFmtId="0" fontId="2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protection hidden="1"/>
    </xf>
    <xf numFmtId="0" fontId="2" fillId="2" borderId="14" xfId="1" applyNumberFormat="1" applyFont="1" applyFill="1" applyBorder="1" applyAlignment="1" applyProtection="1">
      <protection hidden="1"/>
    </xf>
    <xf numFmtId="0" fontId="2" fillId="2" borderId="14" xfId="1" applyNumberFormat="1" applyFont="1" applyFill="1" applyBorder="1" applyAlignment="1" applyProtection="1">
      <alignment horizontal="center" vertical="top"/>
      <protection hidden="1"/>
    </xf>
    <xf numFmtId="0" fontId="2" fillId="2" borderId="16" xfId="1" applyNumberFormat="1" applyFont="1" applyFill="1" applyBorder="1" applyAlignment="1" applyProtection="1">
      <alignment horizontal="centerContinuous"/>
      <protection hidden="1"/>
    </xf>
    <xf numFmtId="0" fontId="2" fillId="2" borderId="17" xfId="1" applyNumberFormat="1" applyFont="1" applyFill="1" applyBorder="1" applyAlignment="1" applyProtection="1">
      <alignment horizontal="centerContinuous"/>
      <protection hidden="1"/>
    </xf>
    <xf numFmtId="0" fontId="2" fillId="2" borderId="14" xfId="1" applyNumberFormat="1" applyFont="1" applyFill="1" applyBorder="1" applyAlignment="1" applyProtection="1">
      <alignment horizontal="center"/>
      <protection hidden="1"/>
    </xf>
    <xf numFmtId="164" fontId="3" fillId="2" borderId="12" xfId="1" applyNumberFormat="1" applyFont="1" applyFill="1" applyBorder="1" applyAlignment="1" applyProtection="1">
      <protection hidden="1"/>
    </xf>
    <xf numFmtId="164" fontId="3" fillId="2" borderId="11" xfId="1" applyNumberFormat="1" applyFont="1" applyFill="1" applyBorder="1" applyAlignment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164" fontId="3" fillId="2" borderId="9" xfId="1" applyNumberFormat="1" applyFont="1" applyFill="1" applyBorder="1" applyAlignment="1" applyProtection="1">
      <protection hidden="1"/>
    </xf>
    <xf numFmtId="164" fontId="3" fillId="2" borderId="8" xfId="1" applyNumberFormat="1" applyFont="1" applyFill="1" applyBorder="1" applyAlignment="1" applyProtection="1">
      <protection hidden="1"/>
    </xf>
    <xf numFmtId="164" fontId="3" fillId="2" borderId="7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3" fillId="2" borderId="2" xfId="1" applyNumberFormat="1" applyFont="1" applyFill="1" applyBorder="1" applyAlignment="1" applyProtection="1">
      <protection hidden="1"/>
    </xf>
    <xf numFmtId="0" fontId="2" fillId="2" borderId="3" xfId="1" applyNumberFormat="1" applyFont="1" applyFill="1" applyBorder="1" applyAlignment="1" applyProtection="1">
      <protection hidden="1"/>
    </xf>
    <xf numFmtId="0" fontId="2" fillId="2" borderId="3" xfId="1" applyNumberFormat="1" applyFont="1" applyFill="1" applyBorder="1" applyAlignment="1" applyProtection="1">
      <alignment horizontal="center" vertical="top"/>
      <protection hidden="1"/>
    </xf>
    <xf numFmtId="0" fontId="2" fillId="2" borderId="3" xfId="1" applyNumberFormat="1" applyFont="1" applyFill="1" applyBorder="1" applyAlignment="1" applyProtection="1">
      <alignment horizontal="center"/>
      <protection hidden="1"/>
    </xf>
    <xf numFmtId="0" fontId="2" fillId="2" borderId="24" xfId="1" applyNumberFormat="1" applyFont="1" applyFill="1" applyBorder="1" applyAlignment="1" applyProtection="1">
      <alignment horizontal="centerContinuous"/>
      <protection hidden="1"/>
    </xf>
    <xf numFmtId="0" fontId="2" fillId="2" borderId="24" xfId="1" applyNumberFormat="1" applyFont="1" applyFill="1" applyBorder="1" applyAlignment="1" applyProtection="1">
      <alignment horizontal="center"/>
      <protection hidden="1"/>
    </xf>
    <xf numFmtId="0" fontId="2" fillId="2" borderId="24" xfId="1" applyNumberFormat="1" applyFont="1" applyFill="1" applyBorder="1" applyAlignment="1" applyProtection="1">
      <alignment horizontal="center" wrapText="1"/>
      <protection hidden="1"/>
    </xf>
    <xf numFmtId="0" fontId="2" fillId="2" borderId="24" xfId="1" applyNumberFormat="1" applyFont="1" applyFill="1" applyBorder="1" applyAlignment="1" applyProtection="1">
      <alignment horizontal="centerContinuous" vertical="top"/>
      <protection hidden="1"/>
    </xf>
    <xf numFmtId="0" fontId="3" fillId="2" borderId="24" xfId="1" applyNumberFormat="1" applyFont="1" applyFill="1" applyBorder="1" applyAlignment="1" applyProtection="1">
      <alignment wrapText="1"/>
      <protection hidden="1"/>
    </xf>
    <xf numFmtId="165" fontId="3" fillId="2" borderId="24" xfId="1" applyNumberFormat="1" applyFont="1" applyFill="1" applyBorder="1" applyAlignment="1" applyProtection="1">
      <alignment vertical="top"/>
      <protection hidden="1"/>
    </xf>
    <xf numFmtId="167" fontId="3" fillId="2" borderId="24" xfId="1" applyNumberFormat="1" applyFont="1" applyFill="1" applyBorder="1" applyAlignment="1" applyProtection="1">
      <alignment vertical="top"/>
      <protection hidden="1"/>
    </xf>
    <xf numFmtId="166" fontId="3" fillId="2" borderId="24" xfId="1" applyNumberFormat="1" applyFont="1" applyFill="1" applyBorder="1" applyAlignment="1" applyProtection="1">
      <alignment vertical="top"/>
      <protection hidden="1"/>
    </xf>
    <xf numFmtId="164" fontId="3" fillId="2" borderId="24" xfId="1" applyNumberFormat="1" applyFont="1" applyFill="1" applyBorder="1" applyAlignment="1" applyProtection="1">
      <protection hidden="1"/>
    </xf>
    <xf numFmtId="0" fontId="2" fillId="2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wrapText="1"/>
    </xf>
    <xf numFmtId="0" fontId="7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29" xfId="0" applyFont="1" applyBorder="1" applyAlignment="1">
      <alignment horizontal="right" wrapText="1"/>
    </xf>
    <xf numFmtId="0" fontId="7" fillId="0" borderId="37" xfId="0" applyFont="1" applyBorder="1" applyAlignment="1">
      <alignment horizontal="right" wrapText="1"/>
    </xf>
    <xf numFmtId="0" fontId="7" fillId="0" borderId="38" xfId="0" applyFont="1" applyBorder="1" applyAlignment="1">
      <alignment horizontal="center" wrapText="1"/>
    </xf>
    <xf numFmtId="0" fontId="7" fillId="0" borderId="38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169" fontId="7" fillId="0" borderId="40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170" fontId="7" fillId="0" borderId="39" xfId="0" applyNumberFormat="1" applyFont="1" applyBorder="1" applyAlignment="1">
      <alignment horizontal="right" wrapText="1"/>
    </xf>
    <xf numFmtId="170" fontId="7" fillId="0" borderId="41" xfId="0" applyNumberFormat="1" applyFont="1" applyBorder="1" applyAlignment="1">
      <alignment horizontal="right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2" xfId="0" applyFont="1" applyBorder="1" applyAlignment="1">
      <alignment horizontal="right" wrapText="1"/>
    </xf>
    <xf numFmtId="0" fontId="7" fillId="0" borderId="44" xfId="0" applyFont="1" applyBorder="1" applyAlignment="1">
      <alignment horizontal="right" wrapText="1"/>
    </xf>
    <xf numFmtId="0" fontId="7" fillId="0" borderId="41" xfId="0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30" xfId="0" applyFont="1" applyFill="1" applyBorder="1" applyAlignment="1">
      <alignment horizontal="center" vertical="center" wrapText="1"/>
    </xf>
    <xf numFmtId="168" fontId="7" fillId="2" borderId="31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top" wrapText="1"/>
    </xf>
    <xf numFmtId="169" fontId="7" fillId="2" borderId="36" xfId="0" applyNumberFormat="1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 wrapText="1"/>
    </xf>
    <xf numFmtId="170" fontId="7" fillId="2" borderId="29" xfId="0" applyNumberFormat="1" applyFont="1" applyFill="1" applyBorder="1" applyAlignment="1">
      <alignment horizontal="right" wrapText="1"/>
    </xf>
    <xf numFmtId="170" fontId="7" fillId="2" borderId="37" xfId="0" applyNumberFormat="1" applyFont="1" applyFill="1" applyBorder="1" applyAlignment="1">
      <alignment horizontal="right" wrapText="1"/>
    </xf>
    <xf numFmtId="0" fontId="7" fillId="2" borderId="36" xfId="0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right" wrapText="1"/>
    </xf>
    <xf numFmtId="0" fontId="7" fillId="2" borderId="37" xfId="0" applyFont="1" applyFill="1" applyBorder="1" applyAlignment="1">
      <alignment horizontal="right" wrapText="1"/>
    </xf>
    <xf numFmtId="170" fontId="10" fillId="2" borderId="29" xfId="0" applyNumberFormat="1" applyFont="1" applyFill="1" applyBorder="1" applyAlignment="1">
      <alignment horizontal="right" wrapText="1"/>
    </xf>
    <xf numFmtId="0" fontId="7" fillId="2" borderId="38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right" wrapText="1"/>
    </xf>
    <xf numFmtId="170" fontId="9" fillId="2" borderId="37" xfId="0" applyNumberFormat="1" applyFont="1" applyFill="1" applyBorder="1" applyAlignment="1">
      <alignment horizontal="right" wrapText="1"/>
    </xf>
    <xf numFmtId="4" fontId="0" fillId="0" borderId="0" xfId="0" applyNumberFormat="1"/>
    <xf numFmtId="0" fontId="7" fillId="0" borderId="46" xfId="0" applyFont="1" applyBorder="1" applyAlignment="1">
      <alignment horizontal="left" vertical="top" wrapText="1"/>
    </xf>
    <xf numFmtId="169" fontId="7" fillId="0" borderId="47" xfId="0" applyNumberFormat="1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170" fontId="7" fillId="0" borderId="46" xfId="0" applyNumberFormat="1" applyFont="1" applyBorder="1" applyAlignment="1">
      <alignment horizontal="right" wrapText="1"/>
    </xf>
    <xf numFmtId="170" fontId="7" fillId="0" borderId="45" xfId="0" applyNumberFormat="1" applyFont="1" applyBorder="1" applyAlignment="1">
      <alignment horizontal="right" wrapText="1"/>
    </xf>
    <xf numFmtId="0" fontId="8" fillId="2" borderId="0" xfId="0" applyFont="1" applyFill="1" applyAlignment="1">
      <alignment wrapText="1"/>
    </xf>
    <xf numFmtId="0" fontId="0" fillId="2" borderId="0" xfId="0" applyFill="1"/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18" xfId="1" applyNumberFormat="1" applyFont="1" applyFill="1" applyBorder="1" applyAlignment="1" applyProtection="1">
      <alignment horizontal="center"/>
      <protection hidden="1"/>
    </xf>
    <xf numFmtId="0" fontId="2" fillId="2" borderId="27" xfId="1" applyNumberFormat="1" applyFont="1" applyFill="1" applyBorder="1" applyAlignment="1" applyProtection="1">
      <alignment horizontal="center"/>
      <protection hidden="1"/>
    </xf>
    <xf numFmtId="0" fontId="2" fillId="2" borderId="10" xfId="1" applyNumberFormat="1" applyFont="1" applyFill="1" applyBorder="1" applyAlignment="1" applyProtection="1">
      <alignment horizontal="center"/>
      <protection hidden="1"/>
    </xf>
    <xf numFmtId="0" fontId="2" fillId="2" borderId="22" xfId="1" applyNumberFormat="1" applyFont="1" applyFill="1" applyBorder="1" applyAlignment="1" applyProtection="1">
      <alignment horizontal="center"/>
      <protection hidden="1"/>
    </xf>
    <xf numFmtId="0" fontId="2" fillId="2" borderId="23" xfId="1" applyNumberFormat="1" applyFont="1" applyFill="1" applyBorder="1" applyAlignment="1" applyProtection="1">
      <alignment horizontal="center"/>
      <protection hidden="1"/>
    </xf>
    <xf numFmtId="0" fontId="4" fillId="2" borderId="0" xfId="1" applyNumberFormat="1" applyFont="1" applyFill="1" applyAlignment="1" applyProtection="1">
      <alignment horizontal="center"/>
      <protection hidden="1"/>
    </xf>
    <xf numFmtId="0" fontId="4" fillId="2" borderId="24" xfId="1" applyNumberFormat="1" applyFont="1" applyFill="1" applyBorder="1" applyAlignment="1" applyProtection="1">
      <alignment horizontal="center" wrapText="1"/>
      <protection hidden="1"/>
    </xf>
    <xf numFmtId="0" fontId="2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3" xfId="1" applyNumberFormat="1" applyFont="1" applyFill="1" applyBorder="1" applyAlignment="1" applyProtection="1">
      <alignment horizontal="center"/>
      <protection hidden="1"/>
    </xf>
    <xf numFmtId="0" fontId="2" fillId="2" borderId="28" xfId="1" applyNumberFormat="1" applyFont="1" applyFill="1" applyBorder="1" applyAlignment="1" applyProtection="1">
      <alignment horizontal="center"/>
      <protection hidden="1"/>
    </xf>
    <xf numFmtId="0" fontId="2" fillId="2" borderId="12" xfId="1" applyNumberFormat="1" applyFont="1" applyFill="1" applyBorder="1" applyAlignment="1" applyProtection="1">
      <alignment horizontal="center"/>
      <protection hidden="1"/>
    </xf>
    <xf numFmtId="165" fontId="3" fillId="2" borderId="24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protection hidden="1"/>
    </xf>
    <xf numFmtId="164" fontId="3" fillId="2" borderId="11" xfId="1" applyNumberFormat="1" applyFont="1" applyFill="1" applyBorder="1" applyAlignment="1" applyProtection="1">
      <protection hidden="1"/>
    </xf>
    <xf numFmtId="164" fontId="3" fillId="2" borderId="9" xfId="1" applyNumberFormat="1" applyFont="1" applyFill="1" applyBorder="1" applyAlignment="1" applyProtection="1">
      <protection hidden="1"/>
    </xf>
    <xf numFmtId="164" fontId="3" fillId="2" borderId="8" xfId="1" applyNumberFormat="1" applyFont="1" applyFill="1" applyBorder="1" applyAlignment="1" applyProtection="1">
      <protection hidden="1"/>
    </xf>
    <xf numFmtId="164" fontId="3" fillId="2" borderId="7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49" xfId="0" applyFont="1" applyBorder="1" applyAlignment="1">
      <alignment horizontal="right" wrapText="1"/>
    </xf>
    <xf numFmtId="170" fontId="7" fillId="0" borderId="48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workbookViewId="0">
      <selection activeCell="A25" sqref="A25"/>
    </sheetView>
  </sheetViews>
  <sheetFormatPr defaultRowHeight="12.75" x14ac:dyDescent="0.2"/>
  <cols>
    <col min="1" max="1" width="71.42578125" style="59" customWidth="1"/>
    <col min="2" max="2" width="6" style="59" customWidth="1"/>
    <col min="3" max="3" width="20.140625" style="59" customWidth="1"/>
    <col min="4" max="4" width="12.5703125" style="59" customWidth="1"/>
    <col min="5" max="5" width="11.7109375" style="59" customWidth="1"/>
    <col min="6" max="6" width="12.5703125" style="59" customWidth="1"/>
    <col min="7" max="256" width="9.140625" style="59"/>
    <col min="257" max="257" width="71.42578125" style="59" customWidth="1"/>
    <col min="258" max="258" width="6" style="59" customWidth="1"/>
    <col min="259" max="259" width="20.140625" style="59" customWidth="1"/>
    <col min="260" max="260" width="12.5703125" style="59" customWidth="1"/>
    <col min="261" max="261" width="11.7109375" style="59" customWidth="1"/>
    <col min="262" max="262" width="12.5703125" style="59" customWidth="1"/>
    <col min="263" max="512" width="9.140625" style="59"/>
    <col min="513" max="513" width="71.42578125" style="59" customWidth="1"/>
    <col min="514" max="514" width="6" style="59" customWidth="1"/>
    <col min="515" max="515" width="20.140625" style="59" customWidth="1"/>
    <col min="516" max="516" width="12.5703125" style="59" customWidth="1"/>
    <col min="517" max="517" width="11.7109375" style="59" customWidth="1"/>
    <col min="518" max="518" width="12.5703125" style="59" customWidth="1"/>
    <col min="519" max="768" width="9.140625" style="59"/>
    <col min="769" max="769" width="71.42578125" style="59" customWidth="1"/>
    <col min="770" max="770" width="6" style="59" customWidth="1"/>
    <col min="771" max="771" width="20.140625" style="59" customWidth="1"/>
    <col min="772" max="772" width="12.5703125" style="59" customWidth="1"/>
    <col min="773" max="773" width="11.7109375" style="59" customWidth="1"/>
    <col min="774" max="774" width="12.5703125" style="59" customWidth="1"/>
    <col min="775" max="1024" width="9.140625" style="59"/>
    <col min="1025" max="1025" width="71.42578125" style="59" customWidth="1"/>
    <col min="1026" max="1026" width="6" style="59" customWidth="1"/>
    <col min="1027" max="1027" width="20.140625" style="59" customWidth="1"/>
    <col min="1028" max="1028" width="12.5703125" style="59" customWidth="1"/>
    <col min="1029" max="1029" width="11.7109375" style="59" customWidth="1"/>
    <col min="1030" max="1030" width="12.5703125" style="59" customWidth="1"/>
    <col min="1031" max="1280" width="9.140625" style="59"/>
    <col min="1281" max="1281" width="71.42578125" style="59" customWidth="1"/>
    <col min="1282" max="1282" width="6" style="59" customWidth="1"/>
    <col min="1283" max="1283" width="20.140625" style="59" customWidth="1"/>
    <col min="1284" max="1284" width="12.5703125" style="59" customWidth="1"/>
    <col min="1285" max="1285" width="11.7109375" style="59" customWidth="1"/>
    <col min="1286" max="1286" width="12.5703125" style="59" customWidth="1"/>
    <col min="1287" max="1536" width="9.140625" style="59"/>
    <col min="1537" max="1537" width="71.42578125" style="59" customWidth="1"/>
    <col min="1538" max="1538" width="6" style="59" customWidth="1"/>
    <col min="1539" max="1539" width="20.140625" style="59" customWidth="1"/>
    <col min="1540" max="1540" width="12.5703125" style="59" customWidth="1"/>
    <col min="1541" max="1541" width="11.7109375" style="59" customWidth="1"/>
    <col min="1542" max="1542" width="12.5703125" style="59" customWidth="1"/>
    <col min="1543" max="1792" width="9.140625" style="59"/>
    <col min="1793" max="1793" width="71.42578125" style="59" customWidth="1"/>
    <col min="1794" max="1794" width="6" style="59" customWidth="1"/>
    <col min="1795" max="1795" width="20.140625" style="59" customWidth="1"/>
    <col min="1796" max="1796" width="12.5703125" style="59" customWidth="1"/>
    <col min="1797" max="1797" width="11.7109375" style="59" customWidth="1"/>
    <col min="1798" max="1798" width="12.5703125" style="59" customWidth="1"/>
    <col min="1799" max="2048" width="9.140625" style="59"/>
    <col min="2049" max="2049" width="71.42578125" style="59" customWidth="1"/>
    <col min="2050" max="2050" width="6" style="59" customWidth="1"/>
    <col min="2051" max="2051" width="20.140625" style="59" customWidth="1"/>
    <col min="2052" max="2052" width="12.5703125" style="59" customWidth="1"/>
    <col min="2053" max="2053" width="11.7109375" style="59" customWidth="1"/>
    <col min="2054" max="2054" width="12.5703125" style="59" customWidth="1"/>
    <col min="2055" max="2304" width="9.140625" style="59"/>
    <col min="2305" max="2305" width="71.42578125" style="59" customWidth="1"/>
    <col min="2306" max="2306" width="6" style="59" customWidth="1"/>
    <col min="2307" max="2307" width="20.140625" style="59" customWidth="1"/>
    <col min="2308" max="2308" width="12.5703125" style="59" customWidth="1"/>
    <col min="2309" max="2309" width="11.7109375" style="59" customWidth="1"/>
    <col min="2310" max="2310" width="12.5703125" style="59" customWidth="1"/>
    <col min="2311" max="2560" width="9.140625" style="59"/>
    <col min="2561" max="2561" width="71.42578125" style="59" customWidth="1"/>
    <col min="2562" max="2562" width="6" style="59" customWidth="1"/>
    <col min="2563" max="2563" width="20.140625" style="59" customWidth="1"/>
    <col min="2564" max="2564" width="12.5703125" style="59" customWidth="1"/>
    <col min="2565" max="2565" width="11.7109375" style="59" customWidth="1"/>
    <col min="2566" max="2566" width="12.5703125" style="59" customWidth="1"/>
    <col min="2567" max="2816" width="9.140625" style="59"/>
    <col min="2817" max="2817" width="71.42578125" style="59" customWidth="1"/>
    <col min="2818" max="2818" width="6" style="59" customWidth="1"/>
    <col min="2819" max="2819" width="20.140625" style="59" customWidth="1"/>
    <col min="2820" max="2820" width="12.5703125" style="59" customWidth="1"/>
    <col min="2821" max="2821" width="11.7109375" style="59" customWidth="1"/>
    <col min="2822" max="2822" width="12.5703125" style="59" customWidth="1"/>
    <col min="2823" max="3072" width="9.140625" style="59"/>
    <col min="3073" max="3073" width="71.42578125" style="59" customWidth="1"/>
    <col min="3074" max="3074" width="6" style="59" customWidth="1"/>
    <col min="3075" max="3075" width="20.140625" style="59" customWidth="1"/>
    <col min="3076" max="3076" width="12.5703125" style="59" customWidth="1"/>
    <col min="3077" max="3077" width="11.7109375" style="59" customWidth="1"/>
    <col min="3078" max="3078" width="12.5703125" style="59" customWidth="1"/>
    <col min="3079" max="3328" width="9.140625" style="59"/>
    <col min="3329" max="3329" width="71.42578125" style="59" customWidth="1"/>
    <col min="3330" max="3330" width="6" style="59" customWidth="1"/>
    <col min="3331" max="3331" width="20.140625" style="59" customWidth="1"/>
    <col min="3332" max="3332" width="12.5703125" style="59" customWidth="1"/>
    <col min="3333" max="3333" width="11.7109375" style="59" customWidth="1"/>
    <col min="3334" max="3334" width="12.5703125" style="59" customWidth="1"/>
    <col min="3335" max="3584" width="9.140625" style="59"/>
    <col min="3585" max="3585" width="71.42578125" style="59" customWidth="1"/>
    <col min="3586" max="3586" width="6" style="59" customWidth="1"/>
    <col min="3587" max="3587" width="20.140625" style="59" customWidth="1"/>
    <col min="3588" max="3588" width="12.5703125" style="59" customWidth="1"/>
    <col min="3589" max="3589" width="11.7109375" style="59" customWidth="1"/>
    <col min="3590" max="3590" width="12.5703125" style="59" customWidth="1"/>
    <col min="3591" max="3840" width="9.140625" style="59"/>
    <col min="3841" max="3841" width="71.42578125" style="59" customWidth="1"/>
    <col min="3842" max="3842" width="6" style="59" customWidth="1"/>
    <col min="3843" max="3843" width="20.140625" style="59" customWidth="1"/>
    <col min="3844" max="3844" width="12.5703125" style="59" customWidth="1"/>
    <col min="3845" max="3845" width="11.7109375" style="59" customWidth="1"/>
    <col min="3846" max="3846" width="12.5703125" style="59" customWidth="1"/>
    <col min="3847" max="4096" width="9.140625" style="59"/>
    <col min="4097" max="4097" width="71.42578125" style="59" customWidth="1"/>
    <col min="4098" max="4098" width="6" style="59" customWidth="1"/>
    <col min="4099" max="4099" width="20.140625" style="59" customWidth="1"/>
    <col min="4100" max="4100" width="12.5703125" style="59" customWidth="1"/>
    <col min="4101" max="4101" width="11.7109375" style="59" customWidth="1"/>
    <col min="4102" max="4102" width="12.5703125" style="59" customWidth="1"/>
    <col min="4103" max="4352" width="9.140625" style="59"/>
    <col min="4353" max="4353" width="71.42578125" style="59" customWidth="1"/>
    <col min="4354" max="4354" width="6" style="59" customWidth="1"/>
    <col min="4355" max="4355" width="20.140625" style="59" customWidth="1"/>
    <col min="4356" max="4356" width="12.5703125" style="59" customWidth="1"/>
    <col min="4357" max="4357" width="11.7109375" style="59" customWidth="1"/>
    <col min="4358" max="4358" width="12.5703125" style="59" customWidth="1"/>
    <col min="4359" max="4608" width="9.140625" style="59"/>
    <col min="4609" max="4609" width="71.42578125" style="59" customWidth="1"/>
    <col min="4610" max="4610" width="6" style="59" customWidth="1"/>
    <col min="4611" max="4611" width="20.140625" style="59" customWidth="1"/>
    <col min="4612" max="4612" width="12.5703125" style="59" customWidth="1"/>
    <col min="4613" max="4613" width="11.7109375" style="59" customWidth="1"/>
    <col min="4614" max="4614" width="12.5703125" style="59" customWidth="1"/>
    <col min="4615" max="4864" width="9.140625" style="59"/>
    <col min="4865" max="4865" width="71.42578125" style="59" customWidth="1"/>
    <col min="4866" max="4866" width="6" style="59" customWidth="1"/>
    <col min="4867" max="4867" width="20.140625" style="59" customWidth="1"/>
    <col min="4868" max="4868" width="12.5703125" style="59" customWidth="1"/>
    <col min="4869" max="4869" width="11.7109375" style="59" customWidth="1"/>
    <col min="4870" max="4870" width="12.5703125" style="59" customWidth="1"/>
    <col min="4871" max="5120" width="9.140625" style="59"/>
    <col min="5121" max="5121" width="71.42578125" style="59" customWidth="1"/>
    <col min="5122" max="5122" width="6" style="59" customWidth="1"/>
    <col min="5123" max="5123" width="20.140625" style="59" customWidth="1"/>
    <col min="5124" max="5124" width="12.5703125" style="59" customWidth="1"/>
    <col min="5125" max="5125" width="11.7109375" style="59" customWidth="1"/>
    <col min="5126" max="5126" width="12.5703125" style="59" customWidth="1"/>
    <col min="5127" max="5376" width="9.140625" style="59"/>
    <col min="5377" max="5377" width="71.42578125" style="59" customWidth="1"/>
    <col min="5378" max="5378" width="6" style="59" customWidth="1"/>
    <col min="5379" max="5379" width="20.140625" style="59" customWidth="1"/>
    <col min="5380" max="5380" width="12.5703125" style="59" customWidth="1"/>
    <col min="5381" max="5381" width="11.7109375" style="59" customWidth="1"/>
    <col min="5382" max="5382" width="12.5703125" style="59" customWidth="1"/>
    <col min="5383" max="5632" width="9.140625" style="59"/>
    <col min="5633" max="5633" width="71.42578125" style="59" customWidth="1"/>
    <col min="5634" max="5634" width="6" style="59" customWidth="1"/>
    <col min="5635" max="5635" width="20.140625" style="59" customWidth="1"/>
    <col min="5636" max="5636" width="12.5703125" style="59" customWidth="1"/>
    <col min="5637" max="5637" width="11.7109375" style="59" customWidth="1"/>
    <col min="5638" max="5638" width="12.5703125" style="59" customWidth="1"/>
    <col min="5639" max="5888" width="9.140625" style="59"/>
    <col min="5889" max="5889" width="71.42578125" style="59" customWidth="1"/>
    <col min="5890" max="5890" width="6" style="59" customWidth="1"/>
    <col min="5891" max="5891" width="20.140625" style="59" customWidth="1"/>
    <col min="5892" max="5892" width="12.5703125" style="59" customWidth="1"/>
    <col min="5893" max="5893" width="11.7109375" style="59" customWidth="1"/>
    <col min="5894" max="5894" width="12.5703125" style="59" customWidth="1"/>
    <col min="5895" max="6144" width="9.140625" style="59"/>
    <col min="6145" max="6145" width="71.42578125" style="59" customWidth="1"/>
    <col min="6146" max="6146" width="6" style="59" customWidth="1"/>
    <col min="6147" max="6147" width="20.140625" style="59" customWidth="1"/>
    <col min="6148" max="6148" width="12.5703125" style="59" customWidth="1"/>
    <col min="6149" max="6149" width="11.7109375" style="59" customWidth="1"/>
    <col min="6150" max="6150" width="12.5703125" style="59" customWidth="1"/>
    <col min="6151" max="6400" width="9.140625" style="59"/>
    <col min="6401" max="6401" width="71.42578125" style="59" customWidth="1"/>
    <col min="6402" max="6402" width="6" style="59" customWidth="1"/>
    <col min="6403" max="6403" width="20.140625" style="59" customWidth="1"/>
    <col min="6404" max="6404" width="12.5703125" style="59" customWidth="1"/>
    <col min="6405" max="6405" width="11.7109375" style="59" customWidth="1"/>
    <col min="6406" max="6406" width="12.5703125" style="59" customWidth="1"/>
    <col min="6407" max="6656" width="9.140625" style="59"/>
    <col min="6657" max="6657" width="71.42578125" style="59" customWidth="1"/>
    <col min="6658" max="6658" width="6" style="59" customWidth="1"/>
    <col min="6659" max="6659" width="20.140625" style="59" customWidth="1"/>
    <col min="6660" max="6660" width="12.5703125" style="59" customWidth="1"/>
    <col min="6661" max="6661" width="11.7109375" style="59" customWidth="1"/>
    <col min="6662" max="6662" width="12.5703125" style="59" customWidth="1"/>
    <col min="6663" max="6912" width="9.140625" style="59"/>
    <col min="6913" max="6913" width="71.42578125" style="59" customWidth="1"/>
    <col min="6914" max="6914" width="6" style="59" customWidth="1"/>
    <col min="6915" max="6915" width="20.140625" style="59" customWidth="1"/>
    <col min="6916" max="6916" width="12.5703125" style="59" customWidth="1"/>
    <col min="6917" max="6917" width="11.7109375" style="59" customWidth="1"/>
    <col min="6918" max="6918" width="12.5703125" style="59" customWidth="1"/>
    <col min="6919" max="7168" width="9.140625" style="59"/>
    <col min="7169" max="7169" width="71.42578125" style="59" customWidth="1"/>
    <col min="7170" max="7170" width="6" style="59" customWidth="1"/>
    <col min="7171" max="7171" width="20.140625" style="59" customWidth="1"/>
    <col min="7172" max="7172" width="12.5703125" style="59" customWidth="1"/>
    <col min="7173" max="7173" width="11.7109375" style="59" customWidth="1"/>
    <col min="7174" max="7174" width="12.5703125" style="59" customWidth="1"/>
    <col min="7175" max="7424" width="9.140625" style="59"/>
    <col min="7425" max="7425" width="71.42578125" style="59" customWidth="1"/>
    <col min="7426" max="7426" width="6" style="59" customWidth="1"/>
    <col min="7427" max="7427" width="20.140625" style="59" customWidth="1"/>
    <col min="7428" max="7428" width="12.5703125" style="59" customWidth="1"/>
    <col min="7429" max="7429" width="11.7109375" style="59" customWidth="1"/>
    <col min="7430" max="7430" width="12.5703125" style="59" customWidth="1"/>
    <col min="7431" max="7680" width="9.140625" style="59"/>
    <col min="7681" max="7681" width="71.42578125" style="59" customWidth="1"/>
    <col min="7682" max="7682" width="6" style="59" customWidth="1"/>
    <col min="7683" max="7683" width="20.140625" style="59" customWidth="1"/>
    <col min="7684" max="7684" width="12.5703125" style="59" customWidth="1"/>
    <col min="7685" max="7685" width="11.7109375" style="59" customWidth="1"/>
    <col min="7686" max="7686" width="12.5703125" style="59" customWidth="1"/>
    <col min="7687" max="7936" width="9.140625" style="59"/>
    <col min="7937" max="7937" width="71.42578125" style="59" customWidth="1"/>
    <col min="7938" max="7938" width="6" style="59" customWidth="1"/>
    <col min="7939" max="7939" width="20.140625" style="59" customWidth="1"/>
    <col min="7940" max="7940" width="12.5703125" style="59" customWidth="1"/>
    <col min="7941" max="7941" width="11.7109375" style="59" customWidth="1"/>
    <col min="7942" max="7942" width="12.5703125" style="59" customWidth="1"/>
    <col min="7943" max="8192" width="9.140625" style="59"/>
    <col min="8193" max="8193" width="71.42578125" style="59" customWidth="1"/>
    <col min="8194" max="8194" width="6" style="59" customWidth="1"/>
    <col min="8195" max="8195" width="20.140625" style="59" customWidth="1"/>
    <col min="8196" max="8196" width="12.5703125" style="59" customWidth="1"/>
    <col min="8197" max="8197" width="11.7109375" style="59" customWidth="1"/>
    <col min="8198" max="8198" width="12.5703125" style="59" customWidth="1"/>
    <col min="8199" max="8448" width="9.140625" style="59"/>
    <col min="8449" max="8449" width="71.42578125" style="59" customWidth="1"/>
    <col min="8450" max="8450" width="6" style="59" customWidth="1"/>
    <col min="8451" max="8451" width="20.140625" style="59" customWidth="1"/>
    <col min="8452" max="8452" width="12.5703125" style="59" customWidth="1"/>
    <col min="8453" max="8453" width="11.7109375" style="59" customWidth="1"/>
    <col min="8454" max="8454" width="12.5703125" style="59" customWidth="1"/>
    <col min="8455" max="8704" width="9.140625" style="59"/>
    <col min="8705" max="8705" width="71.42578125" style="59" customWidth="1"/>
    <col min="8706" max="8706" width="6" style="59" customWidth="1"/>
    <col min="8707" max="8707" width="20.140625" style="59" customWidth="1"/>
    <col min="8708" max="8708" width="12.5703125" style="59" customWidth="1"/>
    <col min="8709" max="8709" width="11.7109375" style="59" customWidth="1"/>
    <col min="8710" max="8710" width="12.5703125" style="59" customWidth="1"/>
    <col min="8711" max="8960" width="9.140625" style="59"/>
    <col min="8961" max="8961" width="71.42578125" style="59" customWidth="1"/>
    <col min="8962" max="8962" width="6" style="59" customWidth="1"/>
    <col min="8963" max="8963" width="20.140625" style="59" customWidth="1"/>
    <col min="8964" max="8964" width="12.5703125" style="59" customWidth="1"/>
    <col min="8965" max="8965" width="11.7109375" style="59" customWidth="1"/>
    <col min="8966" max="8966" width="12.5703125" style="59" customWidth="1"/>
    <col min="8967" max="9216" width="9.140625" style="59"/>
    <col min="9217" max="9217" width="71.42578125" style="59" customWidth="1"/>
    <col min="9218" max="9218" width="6" style="59" customWidth="1"/>
    <col min="9219" max="9219" width="20.140625" style="59" customWidth="1"/>
    <col min="9220" max="9220" width="12.5703125" style="59" customWidth="1"/>
    <col min="9221" max="9221" width="11.7109375" style="59" customWidth="1"/>
    <col min="9222" max="9222" width="12.5703125" style="59" customWidth="1"/>
    <col min="9223" max="9472" width="9.140625" style="59"/>
    <col min="9473" max="9473" width="71.42578125" style="59" customWidth="1"/>
    <col min="9474" max="9474" width="6" style="59" customWidth="1"/>
    <col min="9475" max="9475" width="20.140625" style="59" customWidth="1"/>
    <col min="9476" max="9476" width="12.5703125" style="59" customWidth="1"/>
    <col min="9477" max="9477" width="11.7109375" style="59" customWidth="1"/>
    <col min="9478" max="9478" width="12.5703125" style="59" customWidth="1"/>
    <col min="9479" max="9728" width="9.140625" style="59"/>
    <col min="9729" max="9729" width="71.42578125" style="59" customWidth="1"/>
    <col min="9730" max="9730" width="6" style="59" customWidth="1"/>
    <col min="9731" max="9731" width="20.140625" style="59" customWidth="1"/>
    <col min="9732" max="9732" width="12.5703125" style="59" customWidth="1"/>
    <col min="9733" max="9733" width="11.7109375" style="59" customWidth="1"/>
    <col min="9734" max="9734" width="12.5703125" style="59" customWidth="1"/>
    <col min="9735" max="9984" width="9.140625" style="59"/>
    <col min="9985" max="9985" width="71.42578125" style="59" customWidth="1"/>
    <col min="9986" max="9986" width="6" style="59" customWidth="1"/>
    <col min="9987" max="9987" width="20.140625" style="59" customWidth="1"/>
    <col min="9988" max="9988" width="12.5703125" style="59" customWidth="1"/>
    <col min="9989" max="9989" width="11.7109375" style="59" customWidth="1"/>
    <col min="9990" max="9990" width="12.5703125" style="59" customWidth="1"/>
    <col min="9991" max="10240" width="9.140625" style="59"/>
    <col min="10241" max="10241" width="71.42578125" style="59" customWidth="1"/>
    <col min="10242" max="10242" width="6" style="59" customWidth="1"/>
    <col min="10243" max="10243" width="20.140625" style="59" customWidth="1"/>
    <col min="10244" max="10244" width="12.5703125" style="59" customWidth="1"/>
    <col min="10245" max="10245" width="11.7109375" style="59" customWidth="1"/>
    <col min="10246" max="10246" width="12.5703125" style="59" customWidth="1"/>
    <col min="10247" max="10496" width="9.140625" style="59"/>
    <col min="10497" max="10497" width="71.42578125" style="59" customWidth="1"/>
    <col min="10498" max="10498" width="6" style="59" customWidth="1"/>
    <col min="10499" max="10499" width="20.140625" style="59" customWidth="1"/>
    <col min="10500" max="10500" width="12.5703125" style="59" customWidth="1"/>
    <col min="10501" max="10501" width="11.7109375" style="59" customWidth="1"/>
    <col min="10502" max="10502" width="12.5703125" style="59" customWidth="1"/>
    <col min="10503" max="10752" width="9.140625" style="59"/>
    <col min="10753" max="10753" width="71.42578125" style="59" customWidth="1"/>
    <col min="10754" max="10754" width="6" style="59" customWidth="1"/>
    <col min="10755" max="10755" width="20.140625" style="59" customWidth="1"/>
    <col min="10756" max="10756" width="12.5703125" style="59" customWidth="1"/>
    <col min="10757" max="10757" width="11.7109375" style="59" customWidth="1"/>
    <col min="10758" max="10758" width="12.5703125" style="59" customWidth="1"/>
    <col min="10759" max="11008" width="9.140625" style="59"/>
    <col min="11009" max="11009" width="71.42578125" style="59" customWidth="1"/>
    <col min="11010" max="11010" width="6" style="59" customWidth="1"/>
    <col min="11011" max="11011" width="20.140625" style="59" customWidth="1"/>
    <col min="11012" max="11012" width="12.5703125" style="59" customWidth="1"/>
    <col min="11013" max="11013" width="11.7109375" style="59" customWidth="1"/>
    <col min="11014" max="11014" width="12.5703125" style="59" customWidth="1"/>
    <col min="11015" max="11264" width="9.140625" style="59"/>
    <col min="11265" max="11265" width="71.42578125" style="59" customWidth="1"/>
    <col min="11266" max="11266" width="6" style="59" customWidth="1"/>
    <col min="11267" max="11267" width="20.140625" style="59" customWidth="1"/>
    <col min="11268" max="11268" width="12.5703125" style="59" customWidth="1"/>
    <col min="11269" max="11269" width="11.7109375" style="59" customWidth="1"/>
    <col min="11270" max="11270" width="12.5703125" style="59" customWidth="1"/>
    <col min="11271" max="11520" width="9.140625" style="59"/>
    <col min="11521" max="11521" width="71.42578125" style="59" customWidth="1"/>
    <col min="11522" max="11522" width="6" style="59" customWidth="1"/>
    <col min="11523" max="11523" width="20.140625" style="59" customWidth="1"/>
    <col min="11524" max="11524" width="12.5703125" style="59" customWidth="1"/>
    <col min="11525" max="11525" width="11.7109375" style="59" customWidth="1"/>
    <col min="11526" max="11526" width="12.5703125" style="59" customWidth="1"/>
    <col min="11527" max="11776" width="9.140625" style="59"/>
    <col min="11777" max="11777" width="71.42578125" style="59" customWidth="1"/>
    <col min="11778" max="11778" width="6" style="59" customWidth="1"/>
    <col min="11779" max="11779" width="20.140625" style="59" customWidth="1"/>
    <col min="11780" max="11780" width="12.5703125" style="59" customWidth="1"/>
    <col min="11781" max="11781" width="11.7109375" style="59" customWidth="1"/>
    <col min="11782" max="11782" width="12.5703125" style="59" customWidth="1"/>
    <col min="11783" max="12032" width="9.140625" style="59"/>
    <col min="12033" max="12033" width="71.42578125" style="59" customWidth="1"/>
    <col min="12034" max="12034" width="6" style="59" customWidth="1"/>
    <col min="12035" max="12035" width="20.140625" style="59" customWidth="1"/>
    <col min="12036" max="12036" width="12.5703125" style="59" customWidth="1"/>
    <col min="12037" max="12037" width="11.7109375" style="59" customWidth="1"/>
    <col min="12038" max="12038" width="12.5703125" style="59" customWidth="1"/>
    <col min="12039" max="12288" width="9.140625" style="59"/>
    <col min="12289" max="12289" width="71.42578125" style="59" customWidth="1"/>
    <col min="12290" max="12290" width="6" style="59" customWidth="1"/>
    <col min="12291" max="12291" width="20.140625" style="59" customWidth="1"/>
    <col min="12292" max="12292" width="12.5703125" style="59" customWidth="1"/>
    <col min="12293" max="12293" width="11.7109375" style="59" customWidth="1"/>
    <col min="12294" max="12294" width="12.5703125" style="59" customWidth="1"/>
    <col min="12295" max="12544" width="9.140625" style="59"/>
    <col min="12545" max="12545" width="71.42578125" style="59" customWidth="1"/>
    <col min="12546" max="12546" width="6" style="59" customWidth="1"/>
    <col min="12547" max="12547" width="20.140625" style="59" customWidth="1"/>
    <col min="12548" max="12548" width="12.5703125" style="59" customWidth="1"/>
    <col min="12549" max="12549" width="11.7109375" style="59" customWidth="1"/>
    <col min="12550" max="12550" width="12.5703125" style="59" customWidth="1"/>
    <col min="12551" max="12800" width="9.140625" style="59"/>
    <col min="12801" max="12801" width="71.42578125" style="59" customWidth="1"/>
    <col min="12802" max="12802" width="6" style="59" customWidth="1"/>
    <col min="12803" max="12803" width="20.140625" style="59" customWidth="1"/>
    <col min="12804" max="12804" width="12.5703125" style="59" customWidth="1"/>
    <col min="12805" max="12805" width="11.7109375" style="59" customWidth="1"/>
    <col min="12806" max="12806" width="12.5703125" style="59" customWidth="1"/>
    <col min="12807" max="13056" width="9.140625" style="59"/>
    <col min="13057" max="13057" width="71.42578125" style="59" customWidth="1"/>
    <col min="13058" max="13058" width="6" style="59" customWidth="1"/>
    <col min="13059" max="13059" width="20.140625" style="59" customWidth="1"/>
    <col min="13060" max="13060" width="12.5703125" style="59" customWidth="1"/>
    <col min="13061" max="13061" width="11.7109375" style="59" customWidth="1"/>
    <col min="13062" max="13062" width="12.5703125" style="59" customWidth="1"/>
    <col min="13063" max="13312" width="9.140625" style="59"/>
    <col min="13313" max="13313" width="71.42578125" style="59" customWidth="1"/>
    <col min="13314" max="13314" width="6" style="59" customWidth="1"/>
    <col min="13315" max="13315" width="20.140625" style="59" customWidth="1"/>
    <col min="13316" max="13316" width="12.5703125" style="59" customWidth="1"/>
    <col min="13317" max="13317" width="11.7109375" style="59" customWidth="1"/>
    <col min="13318" max="13318" width="12.5703125" style="59" customWidth="1"/>
    <col min="13319" max="13568" width="9.140625" style="59"/>
    <col min="13569" max="13569" width="71.42578125" style="59" customWidth="1"/>
    <col min="13570" max="13570" width="6" style="59" customWidth="1"/>
    <col min="13571" max="13571" width="20.140625" style="59" customWidth="1"/>
    <col min="13572" max="13572" width="12.5703125" style="59" customWidth="1"/>
    <col min="13573" max="13573" width="11.7109375" style="59" customWidth="1"/>
    <col min="13574" max="13574" width="12.5703125" style="59" customWidth="1"/>
    <col min="13575" max="13824" width="9.140625" style="59"/>
    <col min="13825" max="13825" width="71.42578125" style="59" customWidth="1"/>
    <col min="13826" max="13826" width="6" style="59" customWidth="1"/>
    <col min="13827" max="13827" width="20.140625" style="59" customWidth="1"/>
    <col min="13828" max="13828" width="12.5703125" style="59" customWidth="1"/>
    <col min="13829" max="13829" width="11.7109375" style="59" customWidth="1"/>
    <col min="13830" max="13830" width="12.5703125" style="59" customWidth="1"/>
    <col min="13831" max="14080" width="9.140625" style="59"/>
    <col min="14081" max="14081" width="71.42578125" style="59" customWidth="1"/>
    <col min="14082" max="14082" width="6" style="59" customWidth="1"/>
    <col min="14083" max="14083" width="20.140625" style="59" customWidth="1"/>
    <col min="14084" max="14084" width="12.5703125" style="59" customWidth="1"/>
    <col min="14085" max="14085" width="11.7109375" style="59" customWidth="1"/>
    <col min="14086" max="14086" width="12.5703125" style="59" customWidth="1"/>
    <col min="14087" max="14336" width="9.140625" style="59"/>
    <col min="14337" max="14337" width="71.42578125" style="59" customWidth="1"/>
    <col min="14338" max="14338" width="6" style="59" customWidth="1"/>
    <col min="14339" max="14339" width="20.140625" style="59" customWidth="1"/>
    <col min="14340" max="14340" width="12.5703125" style="59" customWidth="1"/>
    <col min="14341" max="14341" width="11.7109375" style="59" customWidth="1"/>
    <col min="14342" max="14342" width="12.5703125" style="59" customWidth="1"/>
    <col min="14343" max="14592" width="9.140625" style="59"/>
    <col min="14593" max="14593" width="71.42578125" style="59" customWidth="1"/>
    <col min="14594" max="14594" width="6" style="59" customWidth="1"/>
    <col min="14595" max="14595" width="20.140625" style="59" customWidth="1"/>
    <col min="14596" max="14596" width="12.5703125" style="59" customWidth="1"/>
    <col min="14597" max="14597" width="11.7109375" style="59" customWidth="1"/>
    <col min="14598" max="14598" width="12.5703125" style="59" customWidth="1"/>
    <col min="14599" max="14848" width="9.140625" style="59"/>
    <col min="14849" max="14849" width="71.42578125" style="59" customWidth="1"/>
    <col min="14850" max="14850" width="6" style="59" customWidth="1"/>
    <col min="14851" max="14851" width="20.140625" style="59" customWidth="1"/>
    <col min="14852" max="14852" width="12.5703125" style="59" customWidth="1"/>
    <col min="14853" max="14853" width="11.7109375" style="59" customWidth="1"/>
    <col min="14854" max="14854" width="12.5703125" style="59" customWidth="1"/>
    <col min="14855" max="15104" width="9.140625" style="59"/>
    <col min="15105" max="15105" width="71.42578125" style="59" customWidth="1"/>
    <col min="15106" max="15106" width="6" style="59" customWidth="1"/>
    <col min="15107" max="15107" width="20.140625" style="59" customWidth="1"/>
    <col min="15108" max="15108" width="12.5703125" style="59" customWidth="1"/>
    <col min="15109" max="15109" width="11.7109375" style="59" customWidth="1"/>
    <col min="15110" max="15110" width="12.5703125" style="59" customWidth="1"/>
    <col min="15111" max="15360" width="9.140625" style="59"/>
    <col min="15361" max="15361" width="71.42578125" style="59" customWidth="1"/>
    <col min="15362" max="15362" width="6" style="59" customWidth="1"/>
    <col min="15363" max="15363" width="20.140625" style="59" customWidth="1"/>
    <col min="15364" max="15364" width="12.5703125" style="59" customWidth="1"/>
    <col min="15365" max="15365" width="11.7109375" style="59" customWidth="1"/>
    <col min="15366" max="15366" width="12.5703125" style="59" customWidth="1"/>
    <col min="15367" max="15616" width="9.140625" style="59"/>
    <col min="15617" max="15617" width="71.42578125" style="59" customWidth="1"/>
    <col min="15618" max="15618" width="6" style="59" customWidth="1"/>
    <col min="15619" max="15619" width="20.140625" style="59" customWidth="1"/>
    <col min="15620" max="15620" width="12.5703125" style="59" customWidth="1"/>
    <col min="15621" max="15621" width="11.7109375" style="59" customWidth="1"/>
    <col min="15622" max="15622" width="12.5703125" style="59" customWidth="1"/>
    <col min="15623" max="15872" width="9.140625" style="59"/>
    <col min="15873" max="15873" width="71.42578125" style="59" customWidth="1"/>
    <col min="15874" max="15874" width="6" style="59" customWidth="1"/>
    <col min="15875" max="15875" width="20.140625" style="59" customWidth="1"/>
    <col min="15876" max="15876" width="12.5703125" style="59" customWidth="1"/>
    <col min="15877" max="15877" width="11.7109375" style="59" customWidth="1"/>
    <col min="15878" max="15878" width="12.5703125" style="59" customWidth="1"/>
    <col min="15879" max="16128" width="9.140625" style="59"/>
    <col min="16129" max="16129" width="71.42578125" style="59" customWidth="1"/>
    <col min="16130" max="16130" width="6" style="59" customWidth="1"/>
    <col min="16131" max="16131" width="20.140625" style="59" customWidth="1"/>
    <col min="16132" max="16132" width="12.5703125" style="59" customWidth="1"/>
    <col min="16133" max="16133" width="11.7109375" style="59" customWidth="1"/>
    <col min="16134" max="16134" width="12.5703125" style="59" customWidth="1"/>
    <col min="16135" max="16384" width="9.140625" style="59"/>
  </cols>
  <sheetData>
    <row r="1" spans="1:6" ht="15.2" customHeight="1" x14ac:dyDescent="0.25">
      <c r="A1" s="95" t="s">
        <v>560</v>
      </c>
      <c r="B1" s="91"/>
      <c r="C1" s="91"/>
      <c r="D1" s="91"/>
      <c r="E1" s="91"/>
      <c r="F1" s="91"/>
    </row>
    <row r="2" spans="1:6" x14ac:dyDescent="0.2">
      <c r="A2" s="93"/>
      <c r="B2" s="91"/>
      <c r="C2" s="91"/>
      <c r="D2" s="91"/>
      <c r="E2" s="91"/>
      <c r="F2" s="91"/>
    </row>
    <row r="3" spans="1:6" ht="13.5" thickBot="1" x14ac:dyDescent="0.25">
      <c r="A3" s="60"/>
      <c r="B3" s="93"/>
      <c r="C3" s="91"/>
      <c r="D3" s="91"/>
      <c r="E3" s="60"/>
      <c r="F3" s="61" t="s">
        <v>561</v>
      </c>
    </row>
    <row r="4" spans="1:6" ht="22.5" x14ac:dyDescent="0.2">
      <c r="A4" s="60"/>
      <c r="B4" s="93"/>
      <c r="C4" s="91"/>
      <c r="D4" s="91"/>
      <c r="E4" s="62" t="s">
        <v>562</v>
      </c>
      <c r="F4" s="63" t="s">
        <v>563</v>
      </c>
    </row>
    <row r="5" spans="1:6" x14ac:dyDescent="0.2">
      <c r="A5" s="60"/>
      <c r="B5" s="96" t="s">
        <v>564</v>
      </c>
      <c r="C5" s="91"/>
      <c r="D5" s="91"/>
      <c r="E5" s="62" t="s">
        <v>565</v>
      </c>
      <c r="F5" s="64">
        <v>43647</v>
      </c>
    </row>
    <row r="6" spans="1:6" ht="11.25" customHeight="1" x14ac:dyDescent="0.2">
      <c r="A6" s="60"/>
      <c r="B6" s="93"/>
      <c r="C6" s="91"/>
      <c r="D6" s="91"/>
      <c r="E6" s="62" t="s">
        <v>566</v>
      </c>
      <c r="F6" s="65" t="s">
        <v>567</v>
      </c>
    </row>
    <row r="7" spans="1:6" ht="21.95" customHeight="1" x14ac:dyDescent="0.2">
      <c r="A7" s="66" t="s">
        <v>568</v>
      </c>
      <c r="B7" s="90" t="s">
        <v>314</v>
      </c>
      <c r="C7" s="91"/>
      <c r="D7" s="91"/>
      <c r="E7" s="62" t="s">
        <v>569</v>
      </c>
      <c r="F7" s="65" t="s">
        <v>570</v>
      </c>
    </row>
    <row r="8" spans="1:6" x14ac:dyDescent="0.2">
      <c r="A8" s="66" t="s">
        <v>571</v>
      </c>
      <c r="B8" s="92" t="s">
        <v>572</v>
      </c>
      <c r="C8" s="91"/>
      <c r="D8" s="91"/>
      <c r="E8" s="62" t="s">
        <v>573</v>
      </c>
      <c r="F8" s="65" t="s">
        <v>574</v>
      </c>
    </row>
    <row r="9" spans="1:6" x14ac:dyDescent="0.2">
      <c r="A9" s="60" t="s">
        <v>575</v>
      </c>
      <c r="B9" s="93" t="s">
        <v>576</v>
      </c>
      <c r="C9" s="91"/>
      <c r="D9" s="91"/>
      <c r="E9" s="60"/>
      <c r="F9" s="65"/>
    </row>
    <row r="10" spans="1:6" ht="13.5" thickBot="1" x14ac:dyDescent="0.25">
      <c r="A10" s="60" t="s">
        <v>577</v>
      </c>
      <c r="B10" s="93" t="s">
        <v>578</v>
      </c>
      <c r="C10" s="91"/>
      <c r="D10" s="91"/>
      <c r="E10" s="60"/>
      <c r="F10" s="67" t="s">
        <v>579</v>
      </c>
    </row>
    <row r="11" spans="1:6" x14ac:dyDescent="0.2">
      <c r="A11" s="60"/>
      <c r="B11" s="60"/>
      <c r="C11" s="60"/>
      <c r="D11" s="60"/>
      <c r="E11" s="60"/>
      <c r="F11" s="68"/>
    </row>
    <row r="12" spans="1:6" ht="15.2" customHeight="1" x14ac:dyDescent="0.2">
      <c r="A12" s="94" t="s">
        <v>580</v>
      </c>
      <c r="B12" s="91"/>
      <c r="C12" s="91"/>
      <c r="D12" s="91"/>
      <c r="E12" s="91"/>
      <c r="F12" s="91"/>
    </row>
    <row r="13" spans="1:6" x14ac:dyDescent="0.2">
      <c r="A13" s="69"/>
      <c r="B13" s="69"/>
      <c r="C13" s="69"/>
      <c r="D13" s="69"/>
      <c r="E13" s="69"/>
      <c r="F13" s="69"/>
    </row>
    <row r="14" spans="1:6" ht="51.75" customHeight="1" x14ac:dyDescent="0.2">
      <c r="A14" s="61" t="s">
        <v>581</v>
      </c>
      <c r="B14" s="61" t="s">
        <v>582</v>
      </c>
      <c r="C14" s="61" t="s">
        <v>583</v>
      </c>
      <c r="D14" s="70" t="s">
        <v>893</v>
      </c>
      <c r="E14" s="61" t="s">
        <v>585</v>
      </c>
      <c r="F14" s="70" t="s">
        <v>894</v>
      </c>
    </row>
    <row r="15" spans="1:6" ht="13.5" thickBot="1" x14ac:dyDescent="0.25">
      <c r="A15" s="61" t="s">
        <v>586</v>
      </c>
      <c r="B15" s="71" t="s">
        <v>587</v>
      </c>
      <c r="C15" s="71" t="s">
        <v>588</v>
      </c>
      <c r="D15" s="71" t="s">
        <v>589</v>
      </c>
      <c r="E15" s="71" t="s">
        <v>590</v>
      </c>
      <c r="F15" s="71" t="s">
        <v>591</v>
      </c>
    </row>
    <row r="16" spans="1:6" x14ac:dyDescent="0.2">
      <c r="A16" s="72" t="s">
        <v>592</v>
      </c>
      <c r="B16" s="73" t="s">
        <v>593</v>
      </c>
      <c r="C16" s="74" t="s">
        <v>594</v>
      </c>
      <c r="D16" s="75">
        <f>D18+D104</f>
        <v>402592096.88999999</v>
      </c>
      <c r="E16" s="75">
        <f>E18+E104</f>
        <v>365627366.47999996</v>
      </c>
      <c r="F16" s="76">
        <f>E16/D16*100</f>
        <v>90.818316927840769</v>
      </c>
    </row>
    <row r="17" spans="1:6" x14ac:dyDescent="0.2">
      <c r="A17" s="72" t="s">
        <v>595</v>
      </c>
      <c r="B17" s="77"/>
      <c r="C17" s="74"/>
      <c r="D17" s="78"/>
      <c r="E17" s="78"/>
      <c r="F17" s="79"/>
    </row>
    <row r="18" spans="1:6" x14ac:dyDescent="0.2">
      <c r="A18" s="72" t="s">
        <v>596</v>
      </c>
      <c r="B18" s="73" t="s">
        <v>593</v>
      </c>
      <c r="C18" s="74" t="s">
        <v>597</v>
      </c>
      <c r="D18" s="75">
        <f>D19+D24+D30+D38+D46+D51+D58+D63++D70+D76+D83+D101</f>
        <v>82971662</v>
      </c>
      <c r="E18" s="75">
        <f>E19+E24+E30+E38+E46+E51+E58+E63++E70+E76+E83+E101</f>
        <v>78193210.039999977</v>
      </c>
      <c r="F18" s="76">
        <f>E18/D18*100</f>
        <v>94.240862669473799</v>
      </c>
    </row>
    <row r="19" spans="1:6" x14ac:dyDescent="0.2">
      <c r="A19" s="72" t="s">
        <v>598</v>
      </c>
      <c r="B19" s="73" t="s">
        <v>593</v>
      </c>
      <c r="C19" s="74" t="s">
        <v>599</v>
      </c>
      <c r="D19" s="75">
        <f>D20</f>
        <v>39843000</v>
      </c>
      <c r="E19" s="75">
        <f>E20</f>
        <v>37467818.309999995</v>
      </c>
      <c r="F19" s="76">
        <f t="shared" ref="F19:F82" si="0">E19/D19*100</f>
        <v>94.038647466305235</v>
      </c>
    </row>
    <row r="20" spans="1:6" x14ac:dyDescent="0.2">
      <c r="A20" s="72" t="s">
        <v>600</v>
      </c>
      <c r="B20" s="73" t="s">
        <v>593</v>
      </c>
      <c r="C20" s="74" t="s">
        <v>601</v>
      </c>
      <c r="D20" s="75">
        <f>D21+D22+D23</f>
        <v>39843000</v>
      </c>
      <c r="E20" s="75">
        <f>E21+E22+E23</f>
        <v>37467818.309999995</v>
      </c>
      <c r="F20" s="76">
        <f t="shared" si="0"/>
        <v>94.038647466305235</v>
      </c>
    </row>
    <row r="21" spans="1:6" ht="45" x14ac:dyDescent="0.2">
      <c r="A21" s="72" t="s">
        <v>602</v>
      </c>
      <c r="B21" s="73" t="s">
        <v>593</v>
      </c>
      <c r="C21" s="74" t="s">
        <v>603</v>
      </c>
      <c r="D21" s="75">
        <v>38724000</v>
      </c>
      <c r="E21" s="75">
        <v>36810841.82</v>
      </c>
      <c r="F21" s="76">
        <f t="shared" si="0"/>
        <v>95.059502685672967</v>
      </c>
    </row>
    <row r="22" spans="1:6" ht="56.25" x14ac:dyDescent="0.2">
      <c r="A22" s="72" t="s">
        <v>604</v>
      </c>
      <c r="B22" s="73" t="s">
        <v>593</v>
      </c>
      <c r="C22" s="74" t="s">
        <v>605</v>
      </c>
      <c r="D22" s="75">
        <v>715000</v>
      </c>
      <c r="E22" s="75">
        <v>292438.23</v>
      </c>
      <c r="F22" s="76">
        <f t="shared" si="0"/>
        <v>40.900451748251747</v>
      </c>
    </row>
    <row r="23" spans="1:6" ht="22.5" x14ac:dyDescent="0.2">
      <c r="A23" s="72" t="s">
        <v>606</v>
      </c>
      <c r="B23" s="73" t="s">
        <v>593</v>
      </c>
      <c r="C23" s="74" t="s">
        <v>607</v>
      </c>
      <c r="D23" s="75">
        <v>404000</v>
      </c>
      <c r="E23" s="75">
        <v>364538.26</v>
      </c>
      <c r="F23" s="76">
        <f t="shared" si="0"/>
        <v>90.232242574257427</v>
      </c>
    </row>
    <row r="24" spans="1:6" ht="22.5" x14ac:dyDescent="0.2">
      <c r="A24" s="72" t="s">
        <v>608</v>
      </c>
      <c r="B24" s="73" t="s">
        <v>593</v>
      </c>
      <c r="C24" s="74" t="s">
        <v>609</v>
      </c>
      <c r="D24" s="75">
        <f>D25</f>
        <v>1474960</v>
      </c>
      <c r="E24" s="75">
        <f>E25</f>
        <v>1523678.9500000002</v>
      </c>
      <c r="F24" s="76">
        <f t="shared" si="0"/>
        <v>103.30306923577591</v>
      </c>
    </row>
    <row r="25" spans="1:6" ht="22.5" x14ac:dyDescent="0.2">
      <c r="A25" s="72" t="s">
        <v>610</v>
      </c>
      <c r="B25" s="73" t="s">
        <v>593</v>
      </c>
      <c r="C25" s="74" t="s">
        <v>611</v>
      </c>
      <c r="D25" s="75">
        <f>D26+D27+D28+D29</f>
        <v>1474960</v>
      </c>
      <c r="E25" s="75">
        <f>E26+E27+E28+E29</f>
        <v>1523678.9500000002</v>
      </c>
      <c r="F25" s="76">
        <f t="shared" si="0"/>
        <v>103.30306923577591</v>
      </c>
    </row>
    <row r="26" spans="1:6" ht="33.75" x14ac:dyDescent="0.2">
      <c r="A26" s="72" t="s">
        <v>612</v>
      </c>
      <c r="B26" s="73" t="s">
        <v>593</v>
      </c>
      <c r="C26" s="74" t="s">
        <v>613</v>
      </c>
      <c r="D26" s="75">
        <v>560910</v>
      </c>
      <c r="E26" s="75">
        <v>691686.2</v>
      </c>
      <c r="F26" s="76">
        <f t="shared" si="0"/>
        <v>123.31500597243763</v>
      </c>
    </row>
    <row r="27" spans="1:6" ht="45" x14ac:dyDescent="0.2">
      <c r="A27" s="72" t="s">
        <v>614</v>
      </c>
      <c r="B27" s="73" t="s">
        <v>593</v>
      </c>
      <c r="C27" s="74" t="s">
        <v>615</v>
      </c>
      <c r="D27" s="75">
        <v>15910</v>
      </c>
      <c r="E27" s="75">
        <v>5247.89</v>
      </c>
      <c r="F27" s="76">
        <f t="shared" si="0"/>
        <v>32.984852294154621</v>
      </c>
    </row>
    <row r="28" spans="1:6" ht="33.75" x14ac:dyDescent="0.2">
      <c r="A28" s="72" t="s">
        <v>616</v>
      </c>
      <c r="B28" s="73" t="s">
        <v>593</v>
      </c>
      <c r="C28" s="74" t="s">
        <v>617</v>
      </c>
      <c r="D28" s="75">
        <v>898140</v>
      </c>
      <c r="E28" s="75">
        <v>958495.53</v>
      </c>
      <c r="F28" s="76">
        <f t="shared" si="0"/>
        <v>106.72005812011491</v>
      </c>
    </row>
    <row r="29" spans="1:6" ht="33.75" x14ac:dyDescent="0.2">
      <c r="A29" s="72" t="s">
        <v>618</v>
      </c>
      <c r="B29" s="73" t="s">
        <v>593</v>
      </c>
      <c r="C29" s="74" t="s">
        <v>619</v>
      </c>
      <c r="D29" s="75">
        <v>0</v>
      </c>
      <c r="E29" s="75">
        <v>-131750.67000000001</v>
      </c>
      <c r="F29" s="83" t="s">
        <v>895</v>
      </c>
    </row>
    <row r="30" spans="1:6" x14ac:dyDescent="0.2">
      <c r="A30" s="72" t="s">
        <v>620</v>
      </c>
      <c r="B30" s="73" t="s">
        <v>593</v>
      </c>
      <c r="C30" s="74" t="s">
        <v>621</v>
      </c>
      <c r="D30" s="75">
        <f>D31+D34+D36</f>
        <v>3941070</v>
      </c>
      <c r="E30" s="75">
        <f>E31+E34+E36</f>
        <v>4282604.72</v>
      </c>
      <c r="F30" s="76">
        <f t="shared" si="0"/>
        <v>108.66604044079399</v>
      </c>
    </row>
    <row r="31" spans="1:6" x14ac:dyDescent="0.2">
      <c r="A31" s="72" t="s">
        <v>622</v>
      </c>
      <c r="B31" s="73" t="s">
        <v>593</v>
      </c>
      <c r="C31" s="74" t="s">
        <v>623</v>
      </c>
      <c r="D31" s="75">
        <f>D32+D33</f>
        <v>3725580</v>
      </c>
      <c r="E31" s="75">
        <f>E32+E33</f>
        <v>2867250.26</v>
      </c>
      <c r="F31" s="76">
        <f t="shared" si="0"/>
        <v>76.961178125285173</v>
      </c>
    </row>
    <row r="32" spans="1:6" x14ac:dyDescent="0.2">
      <c r="A32" s="72" t="s">
        <v>622</v>
      </c>
      <c r="B32" s="73" t="s">
        <v>593</v>
      </c>
      <c r="C32" s="74" t="s">
        <v>624</v>
      </c>
      <c r="D32" s="75">
        <v>3725580</v>
      </c>
      <c r="E32" s="75">
        <v>2867156.69</v>
      </c>
      <c r="F32" s="76">
        <f t="shared" si="0"/>
        <v>76.958666570037408</v>
      </c>
    </row>
    <row r="33" spans="1:6" ht="22.5" x14ac:dyDescent="0.2">
      <c r="A33" s="72" t="s">
        <v>625</v>
      </c>
      <c r="B33" s="73" t="s">
        <v>593</v>
      </c>
      <c r="C33" s="74" t="s">
        <v>626</v>
      </c>
      <c r="D33" s="75">
        <v>0</v>
      </c>
      <c r="E33" s="75">
        <v>93.57</v>
      </c>
      <c r="F33" s="83" t="s">
        <v>895</v>
      </c>
    </row>
    <row r="34" spans="1:6" x14ac:dyDescent="0.2">
      <c r="A34" s="72" t="s">
        <v>627</v>
      </c>
      <c r="B34" s="73" t="s">
        <v>593</v>
      </c>
      <c r="C34" s="74" t="s">
        <v>628</v>
      </c>
      <c r="D34" s="75">
        <f>D35</f>
        <v>148290</v>
      </c>
      <c r="E34" s="75">
        <f>E35</f>
        <v>1245346.67</v>
      </c>
      <c r="F34" s="76">
        <f t="shared" si="0"/>
        <v>839.80488906871665</v>
      </c>
    </row>
    <row r="35" spans="1:6" x14ac:dyDescent="0.2">
      <c r="A35" s="72" t="s">
        <v>627</v>
      </c>
      <c r="B35" s="73" t="s">
        <v>593</v>
      </c>
      <c r="C35" s="74" t="s">
        <v>629</v>
      </c>
      <c r="D35" s="75">
        <v>148290</v>
      </c>
      <c r="E35" s="75">
        <v>1245346.67</v>
      </c>
      <c r="F35" s="76">
        <f t="shared" si="0"/>
        <v>839.80488906871665</v>
      </c>
    </row>
    <row r="36" spans="1:6" x14ac:dyDescent="0.2">
      <c r="A36" s="72" t="s">
        <v>630</v>
      </c>
      <c r="B36" s="73" t="s">
        <v>593</v>
      </c>
      <c r="C36" s="74" t="s">
        <v>631</v>
      </c>
      <c r="D36" s="75">
        <f>D37</f>
        <v>67200</v>
      </c>
      <c r="E36" s="75">
        <f>E37</f>
        <v>170007.79</v>
      </c>
      <c r="F36" s="76">
        <f t="shared" si="0"/>
        <v>252.98778273809526</v>
      </c>
    </row>
    <row r="37" spans="1:6" ht="22.5" x14ac:dyDescent="0.2">
      <c r="A37" s="72" t="s">
        <v>632</v>
      </c>
      <c r="B37" s="73" t="s">
        <v>593</v>
      </c>
      <c r="C37" s="74" t="s">
        <v>633</v>
      </c>
      <c r="D37" s="75">
        <v>67200</v>
      </c>
      <c r="E37" s="75">
        <v>170007.79</v>
      </c>
      <c r="F37" s="76">
        <f t="shared" si="0"/>
        <v>252.98778273809526</v>
      </c>
    </row>
    <row r="38" spans="1:6" x14ac:dyDescent="0.2">
      <c r="A38" s="72" t="s">
        <v>634</v>
      </c>
      <c r="B38" s="73" t="s">
        <v>593</v>
      </c>
      <c r="C38" s="74" t="s">
        <v>635</v>
      </c>
      <c r="D38" s="75">
        <f>D39+D41</f>
        <v>20820000</v>
      </c>
      <c r="E38" s="75">
        <v>15255705.75</v>
      </c>
      <c r="F38" s="76">
        <f t="shared" si="0"/>
        <v>73.274283141210375</v>
      </c>
    </row>
    <row r="39" spans="1:6" x14ac:dyDescent="0.2">
      <c r="A39" s="72" t="s">
        <v>636</v>
      </c>
      <c r="B39" s="73" t="s">
        <v>593</v>
      </c>
      <c r="C39" s="74" t="s">
        <v>637</v>
      </c>
      <c r="D39" s="75">
        <f>D40</f>
        <v>5960000</v>
      </c>
      <c r="E39" s="75">
        <f>E40</f>
        <v>3054212.2</v>
      </c>
      <c r="F39" s="76">
        <f t="shared" si="0"/>
        <v>51.245171140939604</v>
      </c>
    </row>
    <row r="40" spans="1:6" ht="22.5" x14ac:dyDescent="0.2">
      <c r="A40" s="72" t="s">
        <v>638</v>
      </c>
      <c r="B40" s="73" t="s">
        <v>593</v>
      </c>
      <c r="C40" s="74" t="s">
        <v>639</v>
      </c>
      <c r="D40" s="75">
        <v>5960000</v>
      </c>
      <c r="E40" s="75">
        <v>3054212.2</v>
      </c>
      <c r="F40" s="76">
        <f t="shared" si="0"/>
        <v>51.245171140939604</v>
      </c>
    </row>
    <row r="41" spans="1:6" x14ac:dyDescent="0.2">
      <c r="A41" s="72" t="s">
        <v>640</v>
      </c>
      <c r="B41" s="73" t="s">
        <v>593</v>
      </c>
      <c r="C41" s="74" t="s">
        <v>641</v>
      </c>
      <c r="D41" s="75">
        <f>D42+D44</f>
        <v>14860000</v>
      </c>
      <c r="E41" s="75">
        <f>E42+E44</f>
        <v>12201493.549999999</v>
      </c>
      <c r="F41" s="76">
        <f t="shared" si="0"/>
        <v>82.109647039030946</v>
      </c>
    </row>
    <row r="42" spans="1:6" x14ac:dyDescent="0.2">
      <c r="A42" s="72" t="s">
        <v>642</v>
      </c>
      <c r="B42" s="73" t="s">
        <v>593</v>
      </c>
      <c r="C42" s="74" t="s">
        <v>643</v>
      </c>
      <c r="D42" s="75">
        <f>D43</f>
        <v>8900000</v>
      </c>
      <c r="E42" s="75">
        <v>9030878.0199999996</v>
      </c>
      <c r="F42" s="76">
        <f t="shared" si="0"/>
        <v>101.4705395505618</v>
      </c>
    </row>
    <row r="43" spans="1:6" ht="22.5" x14ac:dyDescent="0.2">
      <c r="A43" s="72" t="s">
        <v>644</v>
      </c>
      <c r="B43" s="73" t="s">
        <v>593</v>
      </c>
      <c r="C43" s="74" t="s">
        <v>645</v>
      </c>
      <c r="D43" s="75">
        <v>8900000</v>
      </c>
      <c r="E43" s="75">
        <v>9030878.0199999996</v>
      </c>
      <c r="F43" s="76">
        <f t="shared" si="0"/>
        <v>101.4705395505618</v>
      </c>
    </row>
    <row r="44" spans="1:6" x14ac:dyDescent="0.2">
      <c r="A44" s="72" t="s">
        <v>646</v>
      </c>
      <c r="B44" s="73" t="s">
        <v>593</v>
      </c>
      <c r="C44" s="74" t="s">
        <v>647</v>
      </c>
      <c r="D44" s="75">
        <v>5960000</v>
      </c>
      <c r="E44" s="75">
        <v>3170615.53</v>
      </c>
      <c r="F44" s="76">
        <f t="shared" si="0"/>
        <v>53.198247147651003</v>
      </c>
    </row>
    <row r="45" spans="1:6" ht="22.5" x14ac:dyDescent="0.2">
      <c r="A45" s="72" t="s">
        <v>648</v>
      </c>
      <c r="B45" s="73" t="s">
        <v>593</v>
      </c>
      <c r="C45" s="74" t="s">
        <v>649</v>
      </c>
      <c r="D45" s="75">
        <v>5960000</v>
      </c>
      <c r="E45" s="75">
        <v>3170615.53</v>
      </c>
      <c r="F45" s="76">
        <f t="shared" si="0"/>
        <v>53.198247147651003</v>
      </c>
    </row>
    <row r="46" spans="1:6" x14ac:dyDescent="0.2">
      <c r="A46" s="72" t="s">
        <v>650</v>
      </c>
      <c r="B46" s="73" t="s">
        <v>593</v>
      </c>
      <c r="C46" s="74" t="s">
        <v>651</v>
      </c>
      <c r="D46" s="75">
        <f>D47+D49</f>
        <v>806000</v>
      </c>
      <c r="E46" s="75">
        <v>1103099.8</v>
      </c>
      <c r="F46" s="76">
        <f t="shared" si="0"/>
        <v>136.86101736972705</v>
      </c>
    </row>
    <row r="47" spans="1:6" ht="22.5" x14ac:dyDescent="0.2">
      <c r="A47" s="72" t="s">
        <v>652</v>
      </c>
      <c r="B47" s="73" t="s">
        <v>593</v>
      </c>
      <c r="C47" s="74" t="s">
        <v>653</v>
      </c>
      <c r="D47" s="75">
        <f>D48</f>
        <v>806000</v>
      </c>
      <c r="E47" s="75">
        <v>1073099.8</v>
      </c>
      <c r="F47" s="76">
        <f t="shared" si="0"/>
        <v>133.13893300248139</v>
      </c>
    </row>
    <row r="48" spans="1:6" ht="22.5" x14ac:dyDescent="0.2">
      <c r="A48" s="72" t="s">
        <v>654</v>
      </c>
      <c r="B48" s="73" t="s">
        <v>593</v>
      </c>
      <c r="C48" s="74" t="s">
        <v>655</v>
      </c>
      <c r="D48" s="75">
        <v>806000</v>
      </c>
      <c r="E48" s="75">
        <v>1073099.8</v>
      </c>
      <c r="F48" s="76">
        <f t="shared" si="0"/>
        <v>133.13893300248139</v>
      </c>
    </row>
    <row r="49" spans="1:6" ht="22.5" x14ac:dyDescent="0.2">
      <c r="A49" s="72" t="s">
        <v>656</v>
      </c>
      <c r="B49" s="73" t="s">
        <v>593</v>
      </c>
      <c r="C49" s="74" t="s">
        <v>657</v>
      </c>
      <c r="D49" s="75">
        <v>0</v>
      </c>
      <c r="E49" s="75">
        <v>30000</v>
      </c>
      <c r="F49" s="83" t="s">
        <v>895</v>
      </c>
    </row>
    <row r="50" spans="1:6" x14ac:dyDescent="0.2">
      <c r="A50" s="72" t="s">
        <v>658</v>
      </c>
      <c r="B50" s="73" t="s">
        <v>593</v>
      </c>
      <c r="C50" s="74" t="s">
        <v>659</v>
      </c>
      <c r="D50" s="75">
        <v>0</v>
      </c>
      <c r="E50" s="75">
        <v>30000</v>
      </c>
      <c r="F50" s="83" t="s">
        <v>895</v>
      </c>
    </row>
    <row r="51" spans="1:6" ht="22.5" x14ac:dyDescent="0.2">
      <c r="A51" s="72" t="s">
        <v>660</v>
      </c>
      <c r="B51" s="73" t="s">
        <v>593</v>
      </c>
      <c r="C51" s="74" t="s">
        <v>661</v>
      </c>
      <c r="D51" s="75">
        <v>0</v>
      </c>
      <c r="E51" s="75">
        <v>6864.1</v>
      </c>
      <c r="F51" s="83" t="s">
        <v>895</v>
      </c>
    </row>
    <row r="52" spans="1:6" x14ac:dyDescent="0.2">
      <c r="A52" s="72" t="s">
        <v>662</v>
      </c>
      <c r="B52" s="73" t="s">
        <v>593</v>
      </c>
      <c r="C52" s="74" t="s">
        <v>663</v>
      </c>
      <c r="D52" s="75">
        <v>0</v>
      </c>
      <c r="E52" s="75">
        <v>66.430000000000007</v>
      </c>
      <c r="F52" s="83" t="s">
        <v>895</v>
      </c>
    </row>
    <row r="53" spans="1:6" x14ac:dyDescent="0.2">
      <c r="A53" s="72" t="s">
        <v>664</v>
      </c>
      <c r="B53" s="73" t="s">
        <v>593</v>
      </c>
      <c r="C53" s="74" t="s">
        <v>665</v>
      </c>
      <c r="D53" s="75">
        <v>0</v>
      </c>
      <c r="E53" s="75">
        <v>66.430000000000007</v>
      </c>
      <c r="F53" s="83" t="s">
        <v>895</v>
      </c>
    </row>
    <row r="54" spans="1:6" ht="22.5" x14ac:dyDescent="0.2">
      <c r="A54" s="72" t="s">
        <v>666</v>
      </c>
      <c r="B54" s="73" t="s">
        <v>593</v>
      </c>
      <c r="C54" s="74" t="s">
        <v>667</v>
      </c>
      <c r="D54" s="75">
        <v>0</v>
      </c>
      <c r="E54" s="75">
        <v>66.430000000000007</v>
      </c>
      <c r="F54" s="83" t="s">
        <v>895</v>
      </c>
    </row>
    <row r="55" spans="1:6" x14ac:dyDescent="0.2">
      <c r="A55" s="72" t="s">
        <v>668</v>
      </c>
      <c r="B55" s="73" t="s">
        <v>593</v>
      </c>
      <c r="C55" s="74" t="s">
        <v>669</v>
      </c>
      <c r="D55" s="75">
        <v>0</v>
      </c>
      <c r="E55" s="75">
        <v>6797.67</v>
      </c>
      <c r="F55" s="83" t="s">
        <v>895</v>
      </c>
    </row>
    <row r="56" spans="1:6" x14ac:dyDescent="0.2">
      <c r="A56" s="72" t="s">
        <v>670</v>
      </c>
      <c r="B56" s="73" t="s">
        <v>593</v>
      </c>
      <c r="C56" s="74" t="s">
        <v>671</v>
      </c>
      <c r="D56" s="75">
        <v>0</v>
      </c>
      <c r="E56" s="75">
        <v>6797.67</v>
      </c>
      <c r="F56" s="83" t="s">
        <v>895</v>
      </c>
    </row>
    <row r="57" spans="1:6" x14ac:dyDescent="0.2">
      <c r="A57" s="72" t="s">
        <v>672</v>
      </c>
      <c r="B57" s="73" t="s">
        <v>593</v>
      </c>
      <c r="C57" s="74" t="s">
        <v>673</v>
      </c>
      <c r="D57" s="75">
        <v>0</v>
      </c>
      <c r="E57" s="75">
        <v>6797.67</v>
      </c>
      <c r="F57" s="83" t="s">
        <v>895</v>
      </c>
    </row>
    <row r="58" spans="1:6" ht="22.5" x14ac:dyDescent="0.2">
      <c r="A58" s="72" t="s">
        <v>674</v>
      </c>
      <c r="B58" s="73" t="s">
        <v>593</v>
      </c>
      <c r="C58" s="74" t="s">
        <v>675</v>
      </c>
      <c r="D58" s="75">
        <f>D59+D60</f>
        <v>10435000</v>
      </c>
      <c r="E58" s="75">
        <f>E59+E60</f>
        <v>13737709.52</v>
      </c>
      <c r="F58" s="76">
        <f t="shared" si="0"/>
        <v>131.6503068519406</v>
      </c>
    </row>
    <row r="59" spans="1:6" ht="45" x14ac:dyDescent="0.2">
      <c r="A59" s="72" t="s">
        <v>676</v>
      </c>
      <c r="B59" s="73" t="s">
        <v>593</v>
      </c>
      <c r="C59" s="74" t="s">
        <v>677</v>
      </c>
      <c r="D59" s="75">
        <v>0</v>
      </c>
      <c r="E59" s="75">
        <v>5358</v>
      </c>
      <c r="F59" s="83" t="s">
        <v>895</v>
      </c>
    </row>
    <row r="60" spans="1:6" ht="45" x14ac:dyDescent="0.2">
      <c r="A60" s="72" t="s">
        <v>678</v>
      </c>
      <c r="B60" s="73" t="s">
        <v>593</v>
      </c>
      <c r="C60" s="74" t="s">
        <v>679</v>
      </c>
      <c r="D60" s="75">
        <f>D61+D62</f>
        <v>10435000</v>
      </c>
      <c r="E60" s="75">
        <f>E61+E62</f>
        <v>13732351.52</v>
      </c>
      <c r="F60" s="76">
        <f t="shared" si="0"/>
        <v>131.59896042165789</v>
      </c>
    </row>
    <row r="61" spans="1:6" ht="33.75" x14ac:dyDescent="0.2">
      <c r="A61" s="72" t="s">
        <v>680</v>
      </c>
      <c r="B61" s="73" t="s">
        <v>593</v>
      </c>
      <c r="C61" s="74" t="s">
        <v>681</v>
      </c>
      <c r="D61" s="75">
        <v>10250000</v>
      </c>
      <c r="E61" s="75">
        <v>13599275.689999999</v>
      </c>
      <c r="F61" s="76">
        <f t="shared" si="0"/>
        <v>132.67586039024391</v>
      </c>
    </row>
    <row r="62" spans="1:6" ht="22.5" x14ac:dyDescent="0.2">
      <c r="A62" s="72" t="s">
        <v>682</v>
      </c>
      <c r="B62" s="73" t="s">
        <v>593</v>
      </c>
      <c r="C62" s="74" t="s">
        <v>683</v>
      </c>
      <c r="D62" s="75">
        <v>185000</v>
      </c>
      <c r="E62" s="75">
        <v>133075.82999999999</v>
      </c>
      <c r="F62" s="76">
        <f t="shared" si="0"/>
        <v>71.932881081081078</v>
      </c>
    </row>
    <row r="63" spans="1:6" x14ac:dyDescent="0.2">
      <c r="A63" s="72" t="s">
        <v>684</v>
      </c>
      <c r="B63" s="73" t="s">
        <v>593</v>
      </c>
      <c r="C63" s="74" t="s">
        <v>685</v>
      </c>
      <c r="D63" s="75">
        <f>D64</f>
        <v>86350</v>
      </c>
      <c r="E63" s="75">
        <f>E64</f>
        <v>90220.69</v>
      </c>
      <c r="F63" s="76">
        <f t="shared" si="0"/>
        <v>104.48255935147654</v>
      </c>
    </row>
    <row r="64" spans="1:6" x14ac:dyDescent="0.2">
      <c r="A64" s="72" t="s">
        <v>686</v>
      </c>
      <c r="B64" s="73" t="s">
        <v>593</v>
      </c>
      <c r="C64" s="74" t="s">
        <v>687</v>
      </c>
      <c r="D64" s="75">
        <f>D66+D67+D65</f>
        <v>86350</v>
      </c>
      <c r="E64" s="75">
        <f>E65+E66+E67</f>
        <v>90220.69</v>
      </c>
      <c r="F64" s="76">
        <f t="shared" si="0"/>
        <v>104.48255935147654</v>
      </c>
    </row>
    <row r="65" spans="1:6" ht="22.5" x14ac:dyDescent="0.2">
      <c r="A65" s="72" t="s">
        <v>688</v>
      </c>
      <c r="B65" s="73" t="s">
        <v>593</v>
      </c>
      <c r="C65" s="74" t="s">
        <v>689</v>
      </c>
      <c r="D65" s="75">
        <v>44000</v>
      </c>
      <c r="E65" s="75">
        <v>31194.880000000001</v>
      </c>
      <c r="F65" s="76">
        <f t="shared" si="0"/>
        <v>70.897454545454551</v>
      </c>
    </row>
    <row r="66" spans="1:6" x14ac:dyDescent="0.2">
      <c r="A66" s="72" t="s">
        <v>690</v>
      </c>
      <c r="B66" s="73" t="s">
        <v>593</v>
      </c>
      <c r="C66" s="74" t="s">
        <v>691</v>
      </c>
      <c r="D66" s="75">
        <v>20000</v>
      </c>
      <c r="E66" s="75">
        <v>36636.17</v>
      </c>
      <c r="F66" s="76">
        <f t="shared" si="0"/>
        <v>183.18084999999999</v>
      </c>
    </row>
    <row r="67" spans="1:6" x14ac:dyDescent="0.2">
      <c r="A67" s="72" t="s">
        <v>692</v>
      </c>
      <c r="B67" s="73" t="s">
        <v>593</v>
      </c>
      <c r="C67" s="74" t="s">
        <v>693</v>
      </c>
      <c r="D67" s="75">
        <f>D68+D69</f>
        <v>22350</v>
      </c>
      <c r="E67" s="75">
        <f>E68+E69</f>
        <v>22389.640000000003</v>
      </c>
      <c r="F67" s="76">
        <f t="shared" si="0"/>
        <v>100.17736017897091</v>
      </c>
    </row>
    <row r="68" spans="1:6" x14ac:dyDescent="0.2">
      <c r="A68" s="72" t="s">
        <v>694</v>
      </c>
      <c r="B68" s="73" t="s">
        <v>593</v>
      </c>
      <c r="C68" s="74" t="s">
        <v>695</v>
      </c>
      <c r="D68" s="75">
        <v>20900</v>
      </c>
      <c r="E68" s="75">
        <v>22391.74</v>
      </c>
      <c r="F68" s="76">
        <f t="shared" si="0"/>
        <v>107.1375119617225</v>
      </c>
    </row>
    <row r="69" spans="1:6" x14ac:dyDescent="0.2">
      <c r="A69" s="72" t="s">
        <v>696</v>
      </c>
      <c r="B69" s="73" t="s">
        <v>593</v>
      </c>
      <c r="C69" s="74" t="s">
        <v>697</v>
      </c>
      <c r="D69" s="75">
        <v>1450</v>
      </c>
      <c r="E69" s="75">
        <v>-2.1</v>
      </c>
      <c r="F69" s="76">
        <f t="shared" si="0"/>
        <v>-0.14482758620689656</v>
      </c>
    </row>
    <row r="70" spans="1:6" x14ac:dyDescent="0.2">
      <c r="A70" s="72" t="s">
        <v>698</v>
      </c>
      <c r="B70" s="73" t="s">
        <v>593</v>
      </c>
      <c r="C70" s="74" t="s">
        <v>699</v>
      </c>
      <c r="D70" s="75">
        <f>D71+D73</f>
        <v>1493700</v>
      </c>
      <c r="E70" s="75">
        <f>E71+E73</f>
        <v>1672673.64</v>
      </c>
      <c r="F70" s="76">
        <f t="shared" si="0"/>
        <v>111.98189997991564</v>
      </c>
    </row>
    <row r="71" spans="1:6" x14ac:dyDescent="0.2">
      <c r="A71" s="72" t="s">
        <v>700</v>
      </c>
      <c r="B71" s="73" t="s">
        <v>593</v>
      </c>
      <c r="C71" s="74" t="s">
        <v>701</v>
      </c>
      <c r="D71" s="75">
        <f>D72</f>
        <v>1486200</v>
      </c>
      <c r="E71" s="75">
        <f>E72</f>
        <v>1663322.68</v>
      </c>
      <c r="F71" s="76">
        <f t="shared" si="0"/>
        <v>111.91782263490782</v>
      </c>
    </row>
    <row r="72" spans="1:6" x14ac:dyDescent="0.2">
      <c r="A72" s="72" t="s">
        <v>702</v>
      </c>
      <c r="B72" s="73" t="s">
        <v>593</v>
      </c>
      <c r="C72" s="74" t="s">
        <v>703</v>
      </c>
      <c r="D72" s="75">
        <v>1486200</v>
      </c>
      <c r="E72" s="75">
        <v>1663322.68</v>
      </c>
      <c r="F72" s="76">
        <f t="shared" si="0"/>
        <v>111.91782263490782</v>
      </c>
    </row>
    <row r="73" spans="1:6" x14ac:dyDescent="0.2">
      <c r="A73" s="72" t="s">
        <v>704</v>
      </c>
      <c r="B73" s="73" t="s">
        <v>593</v>
      </c>
      <c r="C73" s="74" t="s">
        <v>705</v>
      </c>
      <c r="D73" s="75">
        <f>D74+D75</f>
        <v>7500</v>
      </c>
      <c r="E73" s="75">
        <f>E74+E75</f>
        <v>9350.9599999999991</v>
      </c>
      <c r="F73" s="76">
        <f t="shared" si="0"/>
        <v>124.67946666666666</v>
      </c>
    </row>
    <row r="74" spans="1:6" ht="22.5" x14ac:dyDescent="0.2">
      <c r="A74" s="72" t="s">
        <v>706</v>
      </c>
      <c r="B74" s="73" t="s">
        <v>593</v>
      </c>
      <c r="C74" s="74" t="s">
        <v>707</v>
      </c>
      <c r="D74" s="75">
        <v>0</v>
      </c>
      <c r="E74" s="75">
        <v>7817.04</v>
      </c>
      <c r="F74" s="83" t="s">
        <v>895</v>
      </c>
    </row>
    <row r="75" spans="1:6" x14ac:dyDescent="0.2">
      <c r="A75" s="72" t="s">
        <v>708</v>
      </c>
      <c r="B75" s="73" t="s">
        <v>593</v>
      </c>
      <c r="C75" s="74" t="s">
        <v>709</v>
      </c>
      <c r="D75" s="75">
        <v>7500</v>
      </c>
      <c r="E75" s="75">
        <v>1533.92</v>
      </c>
      <c r="F75" s="76">
        <f t="shared" si="0"/>
        <v>20.45226666666667</v>
      </c>
    </row>
    <row r="76" spans="1:6" x14ac:dyDescent="0.2">
      <c r="A76" s="72" t="s">
        <v>710</v>
      </c>
      <c r="B76" s="73" t="s">
        <v>593</v>
      </c>
      <c r="C76" s="74" t="s">
        <v>711</v>
      </c>
      <c r="D76" s="75">
        <f>D77+D79+D81</f>
        <v>2430000</v>
      </c>
      <c r="E76" s="75">
        <f>E77+E79+E81</f>
        <v>1137800</v>
      </c>
      <c r="F76" s="76">
        <f t="shared" si="0"/>
        <v>46.823045267489711</v>
      </c>
    </row>
    <row r="77" spans="1:6" ht="45" x14ac:dyDescent="0.2">
      <c r="A77" s="72" t="s">
        <v>712</v>
      </c>
      <c r="B77" s="73" t="s">
        <v>593</v>
      </c>
      <c r="C77" s="74" t="s">
        <v>713</v>
      </c>
      <c r="D77" s="75">
        <f>D78</f>
        <v>500000</v>
      </c>
      <c r="E77" s="75">
        <f>E78</f>
        <v>1063800</v>
      </c>
      <c r="F77" s="76">
        <f t="shared" si="0"/>
        <v>212.76000000000002</v>
      </c>
    </row>
    <row r="78" spans="1:6" ht="45" x14ac:dyDescent="0.2">
      <c r="A78" s="72" t="s">
        <v>714</v>
      </c>
      <c r="B78" s="73" t="s">
        <v>593</v>
      </c>
      <c r="C78" s="74" t="s">
        <v>715</v>
      </c>
      <c r="D78" s="75">
        <v>500000</v>
      </c>
      <c r="E78" s="75">
        <v>1063800</v>
      </c>
      <c r="F78" s="76">
        <f t="shared" si="0"/>
        <v>212.76000000000002</v>
      </c>
    </row>
    <row r="79" spans="1:6" ht="22.5" x14ac:dyDescent="0.2">
      <c r="A79" s="72" t="s">
        <v>716</v>
      </c>
      <c r="B79" s="73" t="s">
        <v>593</v>
      </c>
      <c r="C79" s="74" t="s">
        <v>717</v>
      </c>
      <c r="D79" s="75">
        <f>D80</f>
        <v>1420000</v>
      </c>
      <c r="E79" s="75">
        <v>0</v>
      </c>
      <c r="F79" s="76">
        <f t="shared" si="0"/>
        <v>0</v>
      </c>
    </row>
    <row r="80" spans="1:6" ht="22.5" x14ac:dyDescent="0.2">
      <c r="A80" s="72" t="s">
        <v>718</v>
      </c>
      <c r="B80" s="73" t="s">
        <v>593</v>
      </c>
      <c r="C80" s="74" t="s">
        <v>719</v>
      </c>
      <c r="D80" s="75">
        <v>1420000</v>
      </c>
      <c r="E80" s="75">
        <v>0</v>
      </c>
      <c r="F80" s="76">
        <f t="shared" si="0"/>
        <v>0</v>
      </c>
    </row>
    <row r="81" spans="1:6" ht="45" x14ac:dyDescent="0.2">
      <c r="A81" s="72" t="s">
        <v>720</v>
      </c>
      <c r="B81" s="73" t="s">
        <v>593</v>
      </c>
      <c r="C81" s="74" t="s">
        <v>721</v>
      </c>
      <c r="D81" s="75">
        <f>D82</f>
        <v>510000</v>
      </c>
      <c r="E81" s="75">
        <v>74000</v>
      </c>
      <c r="F81" s="76">
        <f t="shared" si="0"/>
        <v>14.509803921568629</v>
      </c>
    </row>
    <row r="82" spans="1:6" ht="33.75" x14ac:dyDescent="0.2">
      <c r="A82" s="72" t="s">
        <v>722</v>
      </c>
      <c r="B82" s="73" t="s">
        <v>593</v>
      </c>
      <c r="C82" s="74" t="s">
        <v>723</v>
      </c>
      <c r="D82" s="75">
        <v>510000</v>
      </c>
      <c r="E82" s="75">
        <v>74000</v>
      </c>
      <c r="F82" s="76">
        <f t="shared" si="0"/>
        <v>14.509803921568629</v>
      </c>
    </row>
    <row r="83" spans="1:6" x14ac:dyDescent="0.2">
      <c r="A83" s="72" t="s">
        <v>724</v>
      </c>
      <c r="B83" s="73" t="s">
        <v>593</v>
      </c>
      <c r="C83" s="74" t="s">
        <v>725</v>
      </c>
      <c r="D83" s="75">
        <f>D84+D87+D88+D90+D92+D93+D94+D97+D98+D99</f>
        <v>1641582</v>
      </c>
      <c r="E83" s="75">
        <v>1857811.96</v>
      </c>
      <c r="F83" s="76">
        <f t="shared" ref="F83:F136" si="1">E83/D83*100</f>
        <v>113.17204745178735</v>
      </c>
    </row>
    <row r="84" spans="1:6" x14ac:dyDescent="0.2">
      <c r="A84" s="72" t="s">
        <v>726</v>
      </c>
      <c r="B84" s="73" t="s">
        <v>593</v>
      </c>
      <c r="C84" s="74" t="s">
        <v>727</v>
      </c>
      <c r="D84" s="75">
        <f>D85+D86</f>
        <v>50000</v>
      </c>
      <c r="E84" s="75">
        <v>101348.5</v>
      </c>
      <c r="F84" s="76">
        <f t="shared" si="1"/>
        <v>202.697</v>
      </c>
    </row>
    <row r="85" spans="1:6" ht="45" x14ac:dyDescent="0.2">
      <c r="A85" s="72" t="s">
        <v>728</v>
      </c>
      <c r="B85" s="73" t="s">
        <v>593</v>
      </c>
      <c r="C85" s="74" t="s">
        <v>729</v>
      </c>
      <c r="D85" s="75">
        <v>18000</v>
      </c>
      <c r="E85" s="75">
        <v>91048.5</v>
      </c>
      <c r="F85" s="76">
        <f t="shared" si="1"/>
        <v>505.82499999999999</v>
      </c>
    </row>
    <row r="86" spans="1:6" ht="33.75" x14ac:dyDescent="0.2">
      <c r="A86" s="72" t="s">
        <v>730</v>
      </c>
      <c r="B86" s="73" t="s">
        <v>593</v>
      </c>
      <c r="C86" s="74" t="s">
        <v>731</v>
      </c>
      <c r="D86" s="75">
        <v>32000</v>
      </c>
      <c r="E86" s="75">
        <v>10300</v>
      </c>
      <c r="F86" s="76">
        <f t="shared" si="1"/>
        <v>32.1875</v>
      </c>
    </row>
    <row r="87" spans="1:6" ht="33.75" x14ac:dyDescent="0.2">
      <c r="A87" s="72" t="s">
        <v>732</v>
      </c>
      <c r="B87" s="73" t="s">
        <v>593</v>
      </c>
      <c r="C87" s="74" t="s">
        <v>733</v>
      </c>
      <c r="D87" s="75">
        <v>33500</v>
      </c>
      <c r="E87" s="75">
        <v>10000</v>
      </c>
      <c r="F87" s="76">
        <f t="shared" si="1"/>
        <v>29.850746268656714</v>
      </c>
    </row>
    <row r="88" spans="1:6" ht="33.75" x14ac:dyDescent="0.2">
      <c r="A88" s="72" t="s">
        <v>734</v>
      </c>
      <c r="B88" s="73" t="s">
        <v>593</v>
      </c>
      <c r="C88" s="74" t="s">
        <v>735</v>
      </c>
      <c r="D88" s="75">
        <v>45000</v>
      </c>
      <c r="E88" s="75">
        <v>20000</v>
      </c>
      <c r="F88" s="76">
        <f t="shared" si="1"/>
        <v>44.444444444444443</v>
      </c>
    </row>
    <row r="89" spans="1:6" ht="33.75" x14ac:dyDescent="0.2">
      <c r="A89" s="72" t="s">
        <v>736</v>
      </c>
      <c r="B89" s="73" t="s">
        <v>593</v>
      </c>
      <c r="C89" s="74" t="s">
        <v>737</v>
      </c>
      <c r="D89" s="75">
        <v>45000</v>
      </c>
      <c r="E89" s="75">
        <v>20000</v>
      </c>
      <c r="F89" s="76">
        <f t="shared" si="1"/>
        <v>44.444444444444443</v>
      </c>
    </row>
    <row r="90" spans="1:6" ht="22.5" x14ac:dyDescent="0.2">
      <c r="A90" s="72" t="s">
        <v>738</v>
      </c>
      <c r="B90" s="73" t="s">
        <v>593</v>
      </c>
      <c r="C90" s="74" t="s">
        <v>739</v>
      </c>
      <c r="D90" s="75">
        <f>D91</f>
        <v>2496</v>
      </c>
      <c r="E90" s="75">
        <v>0</v>
      </c>
      <c r="F90" s="76">
        <f t="shared" si="1"/>
        <v>0</v>
      </c>
    </row>
    <row r="91" spans="1:6" ht="33.75" x14ac:dyDescent="0.2">
      <c r="A91" s="72" t="s">
        <v>740</v>
      </c>
      <c r="B91" s="73" t="s">
        <v>593</v>
      </c>
      <c r="C91" s="74" t="s">
        <v>741</v>
      </c>
      <c r="D91" s="75">
        <v>2496</v>
      </c>
      <c r="E91" s="75">
        <v>0</v>
      </c>
      <c r="F91" s="76">
        <f t="shared" si="1"/>
        <v>0</v>
      </c>
    </row>
    <row r="92" spans="1:6" ht="56.25" x14ac:dyDescent="0.2">
      <c r="A92" s="72" t="s">
        <v>742</v>
      </c>
      <c r="B92" s="73" t="s">
        <v>593</v>
      </c>
      <c r="C92" s="74" t="s">
        <v>743</v>
      </c>
      <c r="D92" s="75">
        <v>2826</v>
      </c>
      <c r="E92" s="75">
        <v>0</v>
      </c>
      <c r="F92" s="76">
        <f t="shared" si="1"/>
        <v>0</v>
      </c>
    </row>
    <row r="93" spans="1:6" ht="33.75" x14ac:dyDescent="0.2">
      <c r="A93" s="72" t="s">
        <v>744</v>
      </c>
      <c r="B93" s="73" t="s">
        <v>593</v>
      </c>
      <c r="C93" s="74" t="s">
        <v>745</v>
      </c>
      <c r="D93" s="75">
        <v>144000</v>
      </c>
      <c r="E93" s="75">
        <v>91500</v>
      </c>
      <c r="F93" s="76">
        <f t="shared" si="1"/>
        <v>63.541666666666664</v>
      </c>
    </row>
    <row r="94" spans="1:6" x14ac:dyDescent="0.2">
      <c r="A94" s="72" t="s">
        <v>746</v>
      </c>
      <c r="B94" s="73" t="s">
        <v>593</v>
      </c>
      <c r="C94" s="74" t="s">
        <v>747</v>
      </c>
      <c r="D94" s="75">
        <f>D95+D96</f>
        <v>49800</v>
      </c>
      <c r="E94" s="75">
        <v>58735.94</v>
      </c>
      <c r="F94" s="76">
        <f t="shared" si="1"/>
        <v>117.94365461847389</v>
      </c>
    </row>
    <row r="95" spans="1:6" ht="22.5" x14ac:dyDescent="0.2">
      <c r="A95" s="72" t="s">
        <v>748</v>
      </c>
      <c r="B95" s="73" t="s">
        <v>593</v>
      </c>
      <c r="C95" s="74" t="s">
        <v>749</v>
      </c>
      <c r="D95" s="75">
        <v>25800</v>
      </c>
      <c r="E95" s="75">
        <v>0</v>
      </c>
      <c r="F95" s="76">
        <f t="shared" si="1"/>
        <v>0</v>
      </c>
    </row>
    <row r="96" spans="1:6" x14ac:dyDescent="0.2">
      <c r="A96" s="72" t="s">
        <v>750</v>
      </c>
      <c r="B96" s="73" t="s">
        <v>593</v>
      </c>
      <c r="C96" s="74" t="s">
        <v>751</v>
      </c>
      <c r="D96" s="75">
        <v>24000</v>
      </c>
      <c r="E96" s="75">
        <v>58735.94</v>
      </c>
      <c r="F96" s="76">
        <f t="shared" si="1"/>
        <v>244.73308333333335</v>
      </c>
    </row>
    <row r="97" spans="1:6" ht="33.75" x14ac:dyDescent="0.2">
      <c r="A97" s="72" t="s">
        <v>752</v>
      </c>
      <c r="B97" s="73" t="s">
        <v>593</v>
      </c>
      <c r="C97" s="74" t="s">
        <v>753</v>
      </c>
      <c r="D97" s="75">
        <v>15000</v>
      </c>
      <c r="E97" s="75">
        <v>0</v>
      </c>
      <c r="F97" s="76">
        <f t="shared" si="1"/>
        <v>0</v>
      </c>
    </row>
    <row r="98" spans="1:6" ht="33.75" x14ac:dyDescent="0.2">
      <c r="A98" s="72" t="s">
        <v>754</v>
      </c>
      <c r="B98" s="73" t="s">
        <v>593</v>
      </c>
      <c r="C98" s="74" t="s">
        <v>755</v>
      </c>
      <c r="D98" s="75">
        <v>780000</v>
      </c>
      <c r="E98" s="75">
        <v>1262733.3799999999</v>
      </c>
      <c r="F98" s="76">
        <f t="shared" si="1"/>
        <v>161.88889487179486</v>
      </c>
    </row>
    <row r="99" spans="1:6" ht="22.5" x14ac:dyDescent="0.2">
      <c r="A99" s="72" t="s">
        <v>756</v>
      </c>
      <c r="B99" s="73" t="s">
        <v>593</v>
      </c>
      <c r="C99" s="74" t="s">
        <v>757</v>
      </c>
      <c r="D99" s="75">
        <v>518960</v>
      </c>
      <c r="E99" s="75">
        <v>313494.14</v>
      </c>
      <c r="F99" s="76">
        <f t="shared" si="1"/>
        <v>60.408150917219061</v>
      </c>
    </row>
    <row r="100" spans="1:6" ht="22.5" x14ac:dyDescent="0.2">
      <c r="A100" s="72" t="s">
        <v>758</v>
      </c>
      <c r="B100" s="73" t="s">
        <v>593</v>
      </c>
      <c r="C100" s="74" t="s">
        <v>759</v>
      </c>
      <c r="D100" s="75">
        <f>D99</f>
        <v>518960</v>
      </c>
      <c r="E100" s="75">
        <f>E99</f>
        <v>313494.14</v>
      </c>
      <c r="F100" s="76">
        <f t="shared" si="1"/>
        <v>60.408150917219061</v>
      </c>
    </row>
    <row r="101" spans="1:6" x14ac:dyDescent="0.2">
      <c r="A101" s="72" t="s">
        <v>760</v>
      </c>
      <c r="B101" s="73" t="s">
        <v>593</v>
      </c>
      <c r="C101" s="74" t="s">
        <v>761</v>
      </c>
      <c r="D101" s="75">
        <v>0</v>
      </c>
      <c r="E101" s="75">
        <v>57222.6</v>
      </c>
      <c r="F101" s="83" t="s">
        <v>895</v>
      </c>
    </row>
    <row r="102" spans="1:6" x14ac:dyDescent="0.2">
      <c r="A102" s="72" t="s">
        <v>762</v>
      </c>
      <c r="B102" s="73" t="s">
        <v>593</v>
      </c>
      <c r="C102" s="74" t="s">
        <v>763</v>
      </c>
      <c r="D102" s="75">
        <v>0</v>
      </c>
      <c r="E102" s="75">
        <v>8831.6</v>
      </c>
      <c r="F102" s="83" t="s">
        <v>895</v>
      </c>
    </row>
    <row r="103" spans="1:6" x14ac:dyDescent="0.2">
      <c r="A103" s="72" t="s">
        <v>764</v>
      </c>
      <c r="B103" s="73" t="s">
        <v>593</v>
      </c>
      <c r="C103" s="74" t="s">
        <v>765</v>
      </c>
      <c r="D103" s="75">
        <v>0</v>
      </c>
      <c r="E103" s="75">
        <v>48391</v>
      </c>
      <c r="F103" s="83" t="s">
        <v>895</v>
      </c>
    </row>
    <row r="104" spans="1:6" x14ac:dyDescent="0.2">
      <c r="A104" s="72" t="s">
        <v>766</v>
      </c>
      <c r="B104" s="73" t="s">
        <v>593</v>
      </c>
      <c r="C104" s="74" t="s">
        <v>767</v>
      </c>
      <c r="D104" s="75">
        <f>D105+D135</f>
        <v>319620434.88999999</v>
      </c>
      <c r="E104" s="75">
        <f>E105+E131+E135</f>
        <v>287434156.44</v>
      </c>
      <c r="F104" s="76">
        <f t="shared" si="1"/>
        <v>89.929843359021405</v>
      </c>
    </row>
    <row r="105" spans="1:6" ht="22.5" x14ac:dyDescent="0.2">
      <c r="A105" s="72" t="s">
        <v>768</v>
      </c>
      <c r="B105" s="73" t="s">
        <v>593</v>
      </c>
      <c r="C105" s="74" t="s">
        <v>769</v>
      </c>
      <c r="D105" s="75">
        <f>D106+D108+D114+D128+D131</f>
        <v>321375039.12</v>
      </c>
      <c r="E105" s="75">
        <f>E106+E108+E114+E128</f>
        <v>289168960.78999996</v>
      </c>
      <c r="F105" s="76">
        <f t="shared" si="1"/>
        <v>89.97866218291631</v>
      </c>
    </row>
    <row r="106" spans="1:6" x14ac:dyDescent="0.2">
      <c r="A106" s="72" t="s">
        <v>770</v>
      </c>
      <c r="B106" s="73" t="s">
        <v>593</v>
      </c>
      <c r="C106" s="74" t="s">
        <v>771</v>
      </c>
      <c r="D106" s="75">
        <f>D107</f>
        <v>63067146</v>
      </c>
      <c r="E106" s="75">
        <v>63067146</v>
      </c>
      <c r="F106" s="76">
        <f t="shared" si="1"/>
        <v>100</v>
      </c>
    </row>
    <row r="107" spans="1:6" x14ac:dyDescent="0.2">
      <c r="A107" s="72" t="s">
        <v>772</v>
      </c>
      <c r="B107" s="73" t="s">
        <v>593</v>
      </c>
      <c r="C107" s="74" t="s">
        <v>773</v>
      </c>
      <c r="D107" s="75">
        <v>63067146</v>
      </c>
      <c r="E107" s="75">
        <v>63067146</v>
      </c>
      <c r="F107" s="76">
        <f t="shared" si="1"/>
        <v>100</v>
      </c>
    </row>
    <row r="108" spans="1:6" ht="22.5" x14ac:dyDescent="0.2">
      <c r="A108" s="72" t="s">
        <v>774</v>
      </c>
      <c r="B108" s="73" t="s">
        <v>593</v>
      </c>
      <c r="C108" s="74" t="s">
        <v>775</v>
      </c>
      <c r="D108" s="75">
        <f>D109+D110+D111+D112</f>
        <v>62544756.810000002</v>
      </c>
      <c r="E108" s="75">
        <f>E109+E110+E111+E112</f>
        <v>56636953.409999996</v>
      </c>
      <c r="F108" s="76">
        <f t="shared" si="1"/>
        <v>90.554278725638227</v>
      </c>
    </row>
    <row r="109" spans="1:6" x14ac:dyDescent="0.2">
      <c r="A109" s="72" t="s">
        <v>776</v>
      </c>
      <c r="B109" s="73" t="s">
        <v>593</v>
      </c>
      <c r="C109" s="74" t="s">
        <v>777</v>
      </c>
      <c r="D109" s="75">
        <v>7247025.0300000003</v>
      </c>
      <c r="E109" s="75">
        <v>7247025.0300000003</v>
      </c>
      <c r="F109" s="76">
        <f t="shared" si="1"/>
        <v>100</v>
      </c>
    </row>
    <row r="110" spans="1:6" x14ac:dyDescent="0.2">
      <c r="A110" s="72" t="s">
        <v>778</v>
      </c>
      <c r="B110" s="73" t="s">
        <v>593</v>
      </c>
      <c r="C110" s="74" t="s">
        <v>779</v>
      </c>
      <c r="D110" s="75">
        <v>43952.45</v>
      </c>
      <c r="E110" s="75">
        <v>21732.37</v>
      </c>
      <c r="F110" s="76">
        <f t="shared" si="1"/>
        <v>49.445184511898653</v>
      </c>
    </row>
    <row r="111" spans="1:6" ht="22.5" x14ac:dyDescent="0.2">
      <c r="A111" s="72" t="s">
        <v>780</v>
      </c>
      <c r="B111" s="73" t="s">
        <v>593</v>
      </c>
      <c r="C111" s="74" t="s">
        <v>781</v>
      </c>
      <c r="D111" s="75">
        <v>19361435.989999998</v>
      </c>
      <c r="E111" s="75">
        <v>19361435.989999998</v>
      </c>
      <c r="F111" s="76">
        <f t="shared" si="1"/>
        <v>100</v>
      </c>
    </row>
    <row r="112" spans="1:6" x14ac:dyDescent="0.2">
      <c r="A112" s="72" t="s">
        <v>782</v>
      </c>
      <c r="B112" s="73" t="s">
        <v>593</v>
      </c>
      <c r="C112" s="74" t="s">
        <v>783</v>
      </c>
      <c r="D112" s="75">
        <f>D113</f>
        <v>35892343.340000004</v>
      </c>
      <c r="E112" s="75">
        <f>E113</f>
        <v>30006760.02</v>
      </c>
      <c r="F112" s="76">
        <f t="shared" si="1"/>
        <v>83.602120195253875</v>
      </c>
    </row>
    <row r="113" spans="1:6" x14ac:dyDescent="0.2">
      <c r="A113" s="72" t="s">
        <v>784</v>
      </c>
      <c r="B113" s="73" t="s">
        <v>593</v>
      </c>
      <c r="C113" s="74" t="s">
        <v>785</v>
      </c>
      <c r="D113" s="75">
        <v>35892343.340000004</v>
      </c>
      <c r="E113" s="75">
        <v>30006760.02</v>
      </c>
      <c r="F113" s="76">
        <f t="shared" si="1"/>
        <v>83.602120195253875</v>
      </c>
    </row>
    <row r="114" spans="1:6" x14ac:dyDescent="0.2">
      <c r="A114" s="72" t="s">
        <v>786</v>
      </c>
      <c r="B114" s="73" t="s">
        <v>593</v>
      </c>
      <c r="C114" s="74" t="s">
        <v>787</v>
      </c>
      <c r="D114" s="75">
        <f>D115+D117+D118+D119+D120+D121+D122+D123+D124+D125+D126</f>
        <v>195486702.94999999</v>
      </c>
      <c r="E114" s="75">
        <f>E115+E117+E118+E119+E120+E121+E122+E123+E124+E125+E126</f>
        <v>169201129.60000002</v>
      </c>
      <c r="F114" s="76">
        <f t="shared" si="1"/>
        <v>86.55377938584239</v>
      </c>
    </row>
    <row r="115" spans="1:6" ht="22.5" x14ac:dyDescent="0.2">
      <c r="A115" s="72" t="s">
        <v>788</v>
      </c>
      <c r="B115" s="73" t="s">
        <v>593</v>
      </c>
      <c r="C115" s="74" t="s">
        <v>789</v>
      </c>
      <c r="D115" s="80">
        <f>D116</f>
        <v>88534224.950000003</v>
      </c>
      <c r="E115" s="80">
        <f>E116</f>
        <v>84822307.510000005</v>
      </c>
      <c r="F115" s="76">
        <f t="shared" si="1"/>
        <v>95.807364392587928</v>
      </c>
    </row>
    <row r="116" spans="1:6" ht="22.5" x14ac:dyDescent="0.2">
      <c r="A116" s="72" t="s">
        <v>790</v>
      </c>
      <c r="B116" s="73" t="s">
        <v>593</v>
      </c>
      <c r="C116" s="74" t="s">
        <v>791</v>
      </c>
      <c r="D116" s="80">
        <v>88534224.950000003</v>
      </c>
      <c r="E116" s="80">
        <v>84822307.510000005</v>
      </c>
      <c r="F116" s="76">
        <f t="shared" si="1"/>
        <v>95.807364392587928</v>
      </c>
    </row>
    <row r="117" spans="1:6" ht="33.75" x14ac:dyDescent="0.2">
      <c r="A117" s="72" t="s">
        <v>792</v>
      </c>
      <c r="B117" s="73" t="s">
        <v>593</v>
      </c>
      <c r="C117" s="74" t="s">
        <v>793</v>
      </c>
      <c r="D117" s="75">
        <v>2233800</v>
      </c>
      <c r="E117" s="75">
        <v>2195104.7799999998</v>
      </c>
      <c r="F117" s="76">
        <f t="shared" si="1"/>
        <v>98.267740173695046</v>
      </c>
    </row>
    <row r="118" spans="1:6" ht="33.75" x14ac:dyDescent="0.2">
      <c r="A118" s="72" t="s">
        <v>794</v>
      </c>
      <c r="B118" s="73" t="s">
        <v>593</v>
      </c>
      <c r="C118" s="74" t="s">
        <v>795</v>
      </c>
      <c r="D118" s="75">
        <v>9983900</v>
      </c>
      <c r="E118" s="75">
        <v>4813379.28</v>
      </c>
      <c r="F118" s="76">
        <f t="shared" si="1"/>
        <v>48.211413175212094</v>
      </c>
    </row>
    <row r="119" spans="1:6" ht="22.5" x14ac:dyDescent="0.2">
      <c r="A119" s="72" t="s">
        <v>796</v>
      </c>
      <c r="B119" s="73" t="s">
        <v>593</v>
      </c>
      <c r="C119" s="74" t="s">
        <v>797</v>
      </c>
      <c r="D119" s="75">
        <v>391540</v>
      </c>
      <c r="E119" s="75">
        <v>391540</v>
      </c>
      <c r="F119" s="76">
        <f t="shared" si="1"/>
        <v>100</v>
      </c>
    </row>
    <row r="120" spans="1:6" ht="33.75" x14ac:dyDescent="0.2">
      <c r="A120" s="72" t="s">
        <v>798</v>
      </c>
      <c r="B120" s="73" t="s">
        <v>593</v>
      </c>
      <c r="C120" s="74" t="s">
        <v>799</v>
      </c>
      <c r="D120" s="75">
        <v>24360</v>
      </c>
      <c r="E120" s="75">
        <v>24360</v>
      </c>
      <c r="F120" s="76">
        <f t="shared" si="1"/>
        <v>100</v>
      </c>
    </row>
    <row r="121" spans="1:6" ht="33.75" x14ac:dyDescent="0.2">
      <c r="A121" s="72" t="s">
        <v>800</v>
      </c>
      <c r="B121" s="73" t="s">
        <v>593</v>
      </c>
      <c r="C121" s="74" t="s">
        <v>801</v>
      </c>
      <c r="D121" s="75">
        <v>491000</v>
      </c>
      <c r="E121" s="75">
        <v>473819.54</v>
      </c>
      <c r="F121" s="76">
        <f t="shared" si="1"/>
        <v>96.500924643584511</v>
      </c>
    </row>
    <row r="122" spans="1:6" ht="22.5" x14ac:dyDescent="0.2">
      <c r="A122" s="72" t="s">
        <v>802</v>
      </c>
      <c r="B122" s="73" t="s">
        <v>593</v>
      </c>
      <c r="C122" s="74" t="s">
        <v>803</v>
      </c>
      <c r="D122" s="75">
        <v>12584000</v>
      </c>
      <c r="E122" s="75">
        <v>10902874</v>
      </c>
      <c r="F122" s="76">
        <f t="shared" si="1"/>
        <v>86.640766052129692</v>
      </c>
    </row>
    <row r="123" spans="1:6" ht="33.75" x14ac:dyDescent="0.2">
      <c r="A123" s="72" t="s">
        <v>804</v>
      </c>
      <c r="B123" s="73" t="s">
        <v>593</v>
      </c>
      <c r="C123" s="74" t="s">
        <v>805</v>
      </c>
      <c r="D123" s="75">
        <v>4050</v>
      </c>
      <c r="E123" s="75">
        <v>1195.48</v>
      </c>
      <c r="F123" s="76">
        <f t="shared" si="1"/>
        <v>29.518024691358026</v>
      </c>
    </row>
    <row r="124" spans="1:6" ht="45" x14ac:dyDescent="0.2">
      <c r="A124" s="72" t="s">
        <v>806</v>
      </c>
      <c r="B124" s="73" t="s">
        <v>593</v>
      </c>
      <c r="C124" s="74" t="s">
        <v>807</v>
      </c>
      <c r="D124" s="75">
        <v>5306000</v>
      </c>
      <c r="E124" s="75">
        <v>3376647.14</v>
      </c>
      <c r="F124" s="76">
        <f t="shared" si="1"/>
        <v>63.638280060309086</v>
      </c>
    </row>
    <row r="125" spans="1:6" ht="33.75" x14ac:dyDescent="0.2">
      <c r="A125" s="72" t="s">
        <v>808</v>
      </c>
      <c r="B125" s="73" t="s">
        <v>593</v>
      </c>
      <c r="C125" s="74" t="s">
        <v>809</v>
      </c>
      <c r="D125" s="75">
        <v>722020</v>
      </c>
      <c r="E125" s="75">
        <v>425957.41</v>
      </c>
      <c r="F125" s="76">
        <f t="shared" si="1"/>
        <v>58.995236974045042</v>
      </c>
    </row>
    <row r="126" spans="1:6" x14ac:dyDescent="0.2">
      <c r="A126" s="72" t="s">
        <v>810</v>
      </c>
      <c r="B126" s="73" t="s">
        <v>593</v>
      </c>
      <c r="C126" s="74" t="s">
        <v>811</v>
      </c>
      <c r="D126" s="75">
        <v>75211808</v>
      </c>
      <c r="E126" s="75">
        <v>61773944.460000001</v>
      </c>
      <c r="F126" s="76">
        <f t="shared" si="1"/>
        <v>82.133306062792698</v>
      </c>
    </row>
    <row r="127" spans="1:6" x14ac:dyDescent="0.2">
      <c r="A127" s="72" t="s">
        <v>812</v>
      </c>
      <c r="B127" s="73" t="s">
        <v>593</v>
      </c>
      <c r="C127" s="74" t="s">
        <v>813</v>
      </c>
      <c r="D127" s="75">
        <v>75211808</v>
      </c>
      <c r="E127" s="75">
        <v>61773944.460000001</v>
      </c>
      <c r="F127" s="76">
        <f t="shared" si="1"/>
        <v>82.133306062792698</v>
      </c>
    </row>
    <row r="128" spans="1:6" x14ac:dyDescent="0.2">
      <c r="A128" s="72" t="s">
        <v>814</v>
      </c>
      <c r="B128" s="73" t="s">
        <v>593</v>
      </c>
      <c r="C128" s="74" t="s">
        <v>815</v>
      </c>
      <c r="D128" s="75">
        <f>D129</f>
        <v>276433.36</v>
      </c>
      <c r="E128" s="75">
        <v>263731.78000000003</v>
      </c>
      <c r="F128" s="76">
        <f t="shared" si="1"/>
        <v>95.405192774128295</v>
      </c>
    </row>
    <row r="129" spans="1:6" x14ac:dyDescent="0.2">
      <c r="A129" s="72" t="s">
        <v>816</v>
      </c>
      <c r="B129" s="73" t="s">
        <v>593</v>
      </c>
      <c r="C129" s="74" t="s">
        <v>817</v>
      </c>
      <c r="D129" s="75">
        <f>D130</f>
        <v>276433.36</v>
      </c>
      <c r="E129" s="75">
        <v>263731.78000000003</v>
      </c>
      <c r="F129" s="76">
        <f t="shared" si="1"/>
        <v>95.405192774128295</v>
      </c>
    </row>
    <row r="130" spans="1:6" x14ac:dyDescent="0.2">
      <c r="A130" s="72" t="s">
        <v>818</v>
      </c>
      <c r="B130" s="73" t="s">
        <v>593</v>
      </c>
      <c r="C130" s="74" t="s">
        <v>819</v>
      </c>
      <c r="D130" s="75">
        <v>276433.36</v>
      </c>
      <c r="E130" s="75">
        <v>263731.78000000003</v>
      </c>
      <c r="F130" s="76">
        <f t="shared" si="1"/>
        <v>95.405192774128295</v>
      </c>
    </row>
    <row r="131" spans="1:6" ht="33.75" x14ac:dyDescent="0.2">
      <c r="A131" s="72" t="s">
        <v>820</v>
      </c>
      <c r="B131" s="73" t="s">
        <v>593</v>
      </c>
      <c r="C131" s="74" t="s">
        <v>821</v>
      </c>
      <c r="D131" s="75">
        <v>0</v>
      </c>
      <c r="E131" s="75">
        <v>21333.8</v>
      </c>
      <c r="F131" s="83" t="s">
        <v>895</v>
      </c>
    </row>
    <row r="132" spans="1:6" ht="45" x14ac:dyDescent="0.2">
      <c r="A132" s="72" t="s">
        <v>822</v>
      </c>
      <c r="B132" s="73" t="s">
        <v>593</v>
      </c>
      <c r="C132" s="74" t="s">
        <v>823</v>
      </c>
      <c r="D132" s="75">
        <v>0</v>
      </c>
      <c r="E132" s="75">
        <v>21333.8</v>
      </c>
      <c r="F132" s="83" t="s">
        <v>895</v>
      </c>
    </row>
    <row r="133" spans="1:6" ht="45" x14ac:dyDescent="0.2">
      <c r="A133" s="72" t="s">
        <v>824</v>
      </c>
      <c r="B133" s="73" t="s">
        <v>593</v>
      </c>
      <c r="C133" s="74" t="s">
        <v>825</v>
      </c>
      <c r="D133" s="75">
        <v>0</v>
      </c>
      <c r="E133" s="75">
        <v>21333.8</v>
      </c>
      <c r="F133" s="83" t="s">
        <v>895</v>
      </c>
    </row>
    <row r="134" spans="1:6" ht="22.5" x14ac:dyDescent="0.2">
      <c r="A134" s="72" t="s">
        <v>826</v>
      </c>
      <c r="B134" s="73" t="s">
        <v>593</v>
      </c>
      <c r="C134" s="74" t="s">
        <v>827</v>
      </c>
      <c r="D134" s="75">
        <v>0</v>
      </c>
      <c r="E134" s="75">
        <v>21333.8</v>
      </c>
      <c r="F134" s="83" t="s">
        <v>895</v>
      </c>
    </row>
    <row r="135" spans="1:6" ht="22.5" x14ac:dyDescent="0.2">
      <c r="A135" s="72" t="s">
        <v>828</v>
      </c>
      <c r="B135" s="73" t="s">
        <v>593</v>
      </c>
      <c r="C135" s="74" t="s">
        <v>829</v>
      </c>
      <c r="D135" s="75">
        <v>-1754604.23</v>
      </c>
      <c r="E135" s="75">
        <v>-1756138.15</v>
      </c>
      <c r="F135" s="76">
        <f t="shared" si="1"/>
        <v>100.08742256366267</v>
      </c>
    </row>
    <row r="136" spans="1:6" ht="23.25" thickBot="1" x14ac:dyDescent="0.25">
      <c r="A136" s="72" t="s">
        <v>830</v>
      </c>
      <c r="B136" s="73" t="s">
        <v>593</v>
      </c>
      <c r="C136" s="74" t="s">
        <v>831</v>
      </c>
      <c r="D136" s="75">
        <v>-1754604.23</v>
      </c>
      <c r="E136" s="75">
        <v>-1756138.15</v>
      </c>
      <c r="F136" s="76">
        <f t="shared" si="1"/>
        <v>100.08742256366267</v>
      </c>
    </row>
    <row r="137" spans="1:6" x14ac:dyDescent="0.2">
      <c r="A137" s="60"/>
      <c r="B137" s="81"/>
      <c r="C137" s="81"/>
      <c r="D137" s="82"/>
      <c r="E137" s="82"/>
      <c r="F137" s="82"/>
    </row>
  </sheetData>
  <mergeCells count="11">
    <mergeCell ref="B6:D6"/>
    <mergeCell ref="A1:F1"/>
    <mergeCell ref="A2:F2"/>
    <mergeCell ref="B3:D3"/>
    <mergeCell ref="B4:D4"/>
    <mergeCell ref="B5:D5"/>
    <mergeCell ref="B7:D7"/>
    <mergeCell ref="B8:D8"/>
    <mergeCell ref="B9:D9"/>
    <mergeCell ref="B10:D10"/>
    <mergeCell ref="A12:F12"/>
  </mergeCells>
  <pageMargins left="0.9055118110236221" right="0.5118110236220472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F714"/>
  <sheetViews>
    <sheetView showGridLines="0" workbookViewId="0">
      <selection activeCell="A8" sqref="A8"/>
    </sheetView>
  </sheetViews>
  <sheetFormatPr defaultRowHeight="12.75" x14ac:dyDescent="0.2"/>
  <cols>
    <col min="1" max="1" width="58" style="2" customWidth="1"/>
    <col min="2" max="8" width="0" style="2" hidden="1" customWidth="1"/>
    <col min="9" max="9" width="8.7109375" style="2" customWidth="1"/>
    <col min="10" max="10" width="6.42578125" style="2" customWidth="1"/>
    <col min="11" max="11" width="7" style="2" customWidth="1"/>
    <col min="12" max="12" width="9.7109375" style="2" customWidth="1"/>
    <col min="13" max="13" width="5.140625" style="2" customWidth="1"/>
    <col min="14" max="14" width="11.7109375" style="2" customWidth="1"/>
    <col min="15" max="15" width="13.5703125" style="2" customWidth="1"/>
    <col min="16" max="16" width="9" style="2" customWidth="1"/>
    <col min="17" max="31" width="0" style="2" hidden="1" customWidth="1"/>
    <col min="32" max="32" width="1" style="2" customWidth="1"/>
    <col min="33" max="16384" width="9.140625" style="2"/>
  </cols>
  <sheetData>
    <row r="1" spans="1:3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 x14ac:dyDescent="0.2">
      <c r="A2" s="102" t="s">
        <v>556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 thickBot="1" x14ac:dyDescent="0.25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3"/>
      <c r="M3" s="3"/>
      <c r="N3" s="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"/>
    </row>
    <row r="4" spans="1:32" ht="11.25" customHeight="1" x14ac:dyDescent="0.2">
      <c r="A4" s="97" t="s">
        <v>538</v>
      </c>
      <c r="B4" s="11"/>
      <c r="C4" s="11"/>
      <c r="D4" s="11"/>
      <c r="E4" s="11"/>
      <c r="F4" s="12"/>
      <c r="G4" s="12"/>
      <c r="H4" s="12"/>
      <c r="I4" s="113" t="s">
        <v>555</v>
      </c>
      <c r="J4" s="114"/>
      <c r="K4" s="114"/>
      <c r="L4" s="114"/>
      <c r="M4" s="115"/>
      <c r="N4" s="104" t="s">
        <v>532</v>
      </c>
      <c r="O4" s="107" t="s">
        <v>531</v>
      </c>
      <c r="P4" s="110" t="s">
        <v>559</v>
      </c>
      <c r="Q4" s="6" t="s">
        <v>554</v>
      </c>
      <c r="R4" s="6" t="s">
        <v>553</v>
      </c>
      <c r="S4" s="6" t="s">
        <v>552</v>
      </c>
      <c r="T4" s="6" t="s">
        <v>551</v>
      </c>
      <c r="U4" s="6" t="s">
        <v>550</v>
      </c>
      <c r="V4" s="6" t="s">
        <v>549</v>
      </c>
      <c r="W4" s="6" t="s">
        <v>548</v>
      </c>
      <c r="X4" s="6" t="s">
        <v>547</v>
      </c>
      <c r="Y4" s="6" t="s">
        <v>546</v>
      </c>
      <c r="Z4" s="6" t="s">
        <v>545</v>
      </c>
      <c r="AA4" s="6" t="s">
        <v>544</v>
      </c>
      <c r="AB4" s="6" t="s">
        <v>543</v>
      </c>
      <c r="AC4" s="6" t="s">
        <v>542</v>
      </c>
      <c r="AD4" s="6" t="s">
        <v>541</v>
      </c>
      <c r="AE4" s="7" t="s">
        <v>540</v>
      </c>
      <c r="AF4" s="8"/>
    </row>
    <row r="5" spans="1:32" ht="12.75" customHeight="1" x14ac:dyDescent="0.2">
      <c r="A5" s="98"/>
      <c r="B5" s="25"/>
      <c r="C5" s="25"/>
      <c r="D5" s="25"/>
      <c r="E5" s="25"/>
      <c r="F5" s="25"/>
      <c r="G5" s="25"/>
      <c r="H5" s="25"/>
      <c r="I5" s="99" t="s">
        <v>539</v>
      </c>
      <c r="J5" s="100"/>
      <c r="K5" s="100"/>
      <c r="L5" s="100"/>
      <c r="M5" s="101"/>
      <c r="N5" s="105"/>
      <c r="O5" s="108"/>
      <c r="P5" s="111"/>
      <c r="Q5" s="2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8"/>
    </row>
    <row r="6" spans="1:32" ht="45" customHeight="1" x14ac:dyDescent="0.2">
      <c r="A6" s="27"/>
      <c r="B6" s="28"/>
      <c r="C6" s="28" t="s">
        <v>538</v>
      </c>
      <c r="D6" s="28"/>
      <c r="E6" s="28"/>
      <c r="F6" s="28"/>
      <c r="G6" s="28"/>
      <c r="H6" s="28"/>
      <c r="I6" s="34" t="s">
        <v>537</v>
      </c>
      <c r="J6" s="34" t="s">
        <v>536</v>
      </c>
      <c r="K6" s="34" t="s">
        <v>535</v>
      </c>
      <c r="L6" s="34" t="s">
        <v>534</v>
      </c>
      <c r="M6" s="34" t="s">
        <v>533</v>
      </c>
      <c r="N6" s="106"/>
      <c r="O6" s="109"/>
      <c r="P6" s="112"/>
      <c r="Q6" s="23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 t="s">
        <v>0</v>
      </c>
    </row>
    <row r="7" spans="1:32" ht="12.75" customHeight="1" thickBot="1" x14ac:dyDescent="0.25">
      <c r="A7" s="26">
        <v>1</v>
      </c>
      <c r="B7" s="25"/>
      <c r="C7" s="25">
        <v>1</v>
      </c>
      <c r="D7" s="25"/>
      <c r="E7" s="25"/>
      <c r="F7" s="25"/>
      <c r="G7" s="25"/>
      <c r="H7" s="25"/>
      <c r="I7" s="26">
        <v>2</v>
      </c>
      <c r="J7" s="26">
        <v>3</v>
      </c>
      <c r="K7" s="26">
        <v>4</v>
      </c>
      <c r="L7" s="26">
        <v>5</v>
      </c>
      <c r="M7" s="26">
        <v>6</v>
      </c>
      <c r="N7" s="26">
        <v>7</v>
      </c>
      <c r="O7" s="26">
        <v>8</v>
      </c>
      <c r="P7" s="26">
        <v>9</v>
      </c>
      <c r="Q7" s="24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s">
        <v>0</v>
      </c>
    </row>
    <row r="8" spans="1:32" ht="12.75" customHeight="1" x14ac:dyDescent="0.2">
      <c r="A8" s="29" t="s">
        <v>530</v>
      </c>
      <c r="B8" s="116" t="s">
        <v>530</v>
      </c>
      <c r="C8" s="116"/>
      <c r="D8" s="116"/>
      <c r="E8" s="116"/>
      <c r="F8" s="116"/>
      <c r="G8" s="116"/>
      <c r="H8" s="116"/>
      <c r="I8" s="30">
        <v>600</v>
      </c>
      <c r="J8" s="31">
        <v>0</v>
      </c>
      <c r="K8" s="31">
        <v>0</v>
      </c>
      <c r="L8" s="32" t="s">
        <v>0</v>
      </c>
      <c r="M8" s="30" t="s">
        <v>0</v>
      </c>
      <c r="N8" s="33">
        <v>1911604.74</v>
      </c>
      <c r="O8" s="33">
        <v>1619887.18</v>
      </c>
      <c r="P8" s="33">
        <f>O8/N8*100</f>
        <v>84.739650729261101</v>
      </c>
      <c r="Q8" s="117"/>
      <c r="R8" s="118"/>
      <c r="S8" s="118"/>
      <c r="T8" s="14">
        <v>285632.81</v>
      </c>
      <c r="U8" s="15">
        <v>408107.49</v>
      </c>
      <c r="V8" s="15">
        <v>79320</v>
      </c>
      <c r="W8" s="15">
        <v>436322.45</v>
      </c>
      <c r="X8" s="15">
        <v>514857.09</v>
      </c>
      <c r="Y8" s="15">
        <v>123510.87</v>
      </c>
      <c r="Z8" s="15">
        <v>282263.03999999998</v>
      </c>
      <c r="AA8" s="15">
        <v>234550</v>
      </c>
      <c r="AB8" s="15">
        <v>263870</v>
      </c>
      <c r="AC8" s="15">
        <v>233670</v>
      </c>
      <c r="AD8" s="15">
        <v>287263.15000000002</v>
      </c>
      <c r="AE8" s="15">
        <v>295603.09999999998</v>
      </c>
      <c r="AF8" s="16" t="s">
        <v>0</v>
      </c>
    </row>
    <row r="9" spans="1:32" x14ac:dyDescent="0.2">
      <c r="A9" s="29" t="s">
        <v>27</v>
      </c>
      <c r="B9" s="116" t="s">
        <v>27</v>
      </c>
      <c r="C9" s="116"/>
      <c r="D9" s="116"/>
      <c r="E9" s="116"/>
      <c r="F9" s="116"/>
      <c r="G9" s="116"/>
      <c r="H9" s="116"/>
      <c r="I9" s="30">
        <v>600</v>
      </c>
      <c r="J9" s="31">
        <v>1</v>
      </c>
      <c r="K9" s="31">
        <v>0</v>
      </c>
      <c r="L9" s="32" t="s">
        <v>0</v>
      </c>
      <c r="M9" s="30" t="s">
        <v>0</v>
      </c>
      <c r="N9" s="33">
        <v>1911604.74</v>
      </c>
      <c r="O9" s="33">
        <v>1619887.18</v>
      </c>
      <c r="P9" s="33">
        <f t="shared" ref="P9:P72" si="0">O9/N9*100</f>
        <v>84.739650729261101</v>
      </c>
      <c r="Q9" s="119"/>
      <c r="R9" s="120"/>
      <c r="S9" s="120"/>
      <c r="T9" s="17">
        <v>285632.81</v>
      </c>
      <c r="U9" s="18">
        <v>408107.49</v>
      </c>
      <c r="V9" s="18">
        <v>79320</v>
      </c>
      <c r="W9" s="18">
        <v>436322.45</v>
      </c>
      <c r="X9" s="18">
        <v>514857.09</v>
      </c>
      <c r="Y9" s="18">
        <v>123510.87</v>
      </c>
      <c r="Z9" s="18">
        <v>282263.03999999998</v>
      </c>
      <c r="AA9" s="18">
        <v>234550</v>
      </c>
      <c r="AB9" s="18">
        <v>263870</v>
      </c>
      <c r="AC9" s="18">
        <v>233670</v>
      </c>
      <c r="AD9" s="18">
        <v>287263.15000000002</v>
      </c>
      <c r="AE9" s="18">
        <v>295603.09999999998</v>
      </c>
      <c r="AF9" s="16" t="s">
        <v>0</v>
      </c>
    </row>
    <row r="10" spans="1:32" ht="33.75" x14ac:dyDescent="0.2">
      <c r="A10" s="29" t="s">
        <v>529</v>
      </c>
      <c r="B10" s="116" t="s">
        <v>529</v>
      </c>
      <c r="C10" s="116"/>
      <c r="D10" s="116"/>
      <c r="E10" s="116"/>
      <c r="F10" s="116"/>
      <c r="G10" s="116"/>
      <c r="H10" s="116"/>
      <c r="I10" s="30">
        <v>600</v>
      </c>
      <c r="J10" s="31">
        <v>1</v>
      </c>
      <c r="K10" s="31">
        <v>3</v>
      </c>
      <c r="L10" s="32" t="s">
        <v>0</v>
      </c>
      <c r="M10" s="30" t="s">
        <v>0</v>
      </c>
      <c r="N10" s="33">
        <v>1837422.74</v>
      </c>
      <c r="O10" s="33">
        <v>1568711.18</v>
      </c>
      <c r="P10" s="33">
        <f t="shared" si="0"/>
        <v>85.375626732474203</v>
      </c>
      <c r="Q10" s="119"/>
      <c r="R10" s="120"/>
      <c r="S10" s="120"/>
      <c r="T10" s="17">
        <v>280632.81</v>
      </c>
      <c r="U10" s="18">
        <v>371125.49</v>
      </c>
      <c r="V10" s="18">
        <v>79320</v>
      </c>
      <c r="W10" s="18">
        <v>436322.45</v>
      </c>
      <c r="X10" s="18">
        <v>477657.09</v>
      </c>
      <c r="Y10" s="18">
        <v>123510.87</v>
      </c>
      <c r="Z10" s="18">
        <v>282263.03999999998</v>
      </c>
      <c r="AA10" s="18">
        <v>234550</v>
      </c>
      <c r="AB10" s="18">
        <v>263870</v>
      </c>
      <c r="AC10" s="18">
        <v>232612</v>
      </c>
      <c r="AD10" s="18">
        <v>287263.15000000002</v>
      </c>
      <c r="AE10" s="18">
        <v>295603.09999999998</v>
      </c>
      <c r="AF10" s="16" t="s">
        <v>0</v>
      </c>
    </row>
    <row r="11" spans="1:32" x14ac:dyDescent="0.2">
      <c r="A11" s="29" t="s">
        <v>521</v>
      </c>
      <c r="B11" s="116" t="s">
        <v>522</v>
      </c>
      <c r="C11" s="116"/>
      <c r="D11" s="116"/>
      <c r="E11" s="116"/>
      <c r="F11" s="116"/>
      <c r="G11" s="116"/>
      <c r="H11" s="116"/>
      <c r="I11" s="30">
        <v>600</v>
      </c>
      <c r="J11" s="31">
        <v>1</v>
      </c>
      <c r="K11" s="31">
        <v>3</v>
      </c>
      <c r="L11" s="32" t="s">
        <v>522</v>
      </c>
      <c r="M11" s="30" t="s">
        <v>0</v>
      </c>
      <c r="N11" s="33">
        <v>1837422.74</v>
      </c>
      <c r="O11" s="33">
        <v>1568711.18</v>
      </c>
      <c r="P11" s="33">
        <f t="shared" si="0"/>
        <v>85.375626732474203</v>
      </c>
      <c r="Q11" s="119"/>
      <c r="R11" s="120"/>
      <c r="S11" s="120"/>
      <c r="T11" s="17">
        <v>280632.81</v>
      </c>
      <c r="U11" s="18">
        <v>371125.49</v>
      </c>
      <c r="V11" s="18">
        <v>79320</v>
      </c>
      <c r="W11" s="18">
        <v>436322.45</v>
      </c>
      <c r="X11" s="18">
        <v>477657.09</v>
      </c>
      <c r="Y11" s="18">
        <v>123510.87</v>
      </c>
      <c r="Z11" s="18">
        <v>282263.03999999998</v>
      </c>
      <c r="AA11" s="18">
        <v>234550</v>
      </c>
      <c r="AB11" s="18">
        <v>263870</v>
      </c>
      <c r="AC11" s="18">
        <v>232612</v>
      </c>
      <c r="AD11" s="18">
        <v>287263.15000000002</v>
      </c>
      <c r="AE11" s="18">
        <v>295603.09999999998</v>
      </c>
      <c r="AF11" s="16" t="s">
        <v>0</v>
      </c>
    </row>
    <row r="12" spans="1:32" ht="22.5" x14ac:dyDescent="0.2">
      <c r="A12" s="29" t="s">
        <v>527</v>
      </c>
      <c r="B12" s="116" t="s">
        <v>528</v>
      </c>
      <c r="C12" s="116"/>
      <c r="D12" s="116"/>
      <c r="E12" s="116"/>
      <c r="F12" s="116"/>
      <c r="G12" s="116"/>
      <c r="H12" s="116"/>
      <c r="I12" s="30">
        <v>600</v>
      </c>
      <c r="J12" s="31">
        <v>1</v>
      </c>
      <c r="K12" s="31">
        <v>3</v>
      </c>
      <c r="L12" s="32" t="s">
        <v>528</v>
      </c>
      <c r="M12" s="30" t="s">
        <v>0</v>
      </c>
      <c r="N12" s="33">
        <v>483360</v>
      </c>
      <c r="O12" s="33">
        <v>424008.05</v>
      </c>
      <c r="P12" s="33">
        <f t="shared" si="0"/>
        <v>87.72096367096988</v>
      </c>
      <c r="Q12" s="119"/>
      <c r="R12" s="120"/>
      <c r="S12" s="120"/>
      <c r="T12" s="17">
        <v>86000</v>
      </c>
      <c r="U12" s="18">
        <v>134603.21</v>
      </c>
      <c r="V12" s="18">
        <v>58440</v>
      </c>
      <c r="W12" s="18">
        <v>167560</v>
      </c>
      <c r="X12" s="18">
        <v>139153.49</v>
      </c>
      <c r="Y12" s="18">
        <v>25000</v>
      </c>
      <c r="Z12" s="18">
        <v>79801.69</v>
      </c>
      <c r="AA12" s="18">
        <v>83000</v>
      </c>
      <c r="AB12" s="18">
        <v>86000</v>
      </c>
      <c r="AC12" s="18">
        <v>86000</v>
      </c>
      <c r="AD12" s="18">
        <v>79801.61</v>
      </c>
      <c r="AE12" s="18">
        <v>25000</v>
      </c>
      <c r="AF12" s="16" t="s">
        <v>0</v>
      </c>
    </row>
    <row r="13" spans="1:32" ht="22.5" x14ac:dyDescent="0.2">
      <c r="A13" s="29" t="s">
        <v>19</v>
      </c>
      <c r="B13" s="116" t="s">
        <v>526</v>
      </c>
      <c r="C13" s="116"/>
      <c r="D13" s="116"/>
      <c r="E13" s="116"/>
      <c r="F13" s="116"/>
      <c r="G13" s="116"/>
      <c r="H13" s="116"/>
      <c r="I13" s="30">
        <v>600</v>
      </c>
      <c r="J13" s="31">
        <v>1</v>
      </c>
      <c r="K13" s="31">
        <v>3</v>
      </c>
      <c r="L13" s="32" t="s">
        <v>526</v>
      </c>
      <c r="M13" s="30" t="s">
        <v>0</v>
      </c>
      <c r="N13" s="33">
        <v>483360</v>
      </c>
      <c r="O13" s="33">
        <v>424008.05</v>
      </c>
      <c r="P13" s="33">
        <f t="shared" si="0"/>
        <v>87.72096367096988</v>
      </c>
      <c r="Q13" s="119"/>
      <c r="R13" s="120"/>
      <c r="S13" s="120"/>
      <c r="T13" s="17">
        <v>86000</v>
      </c>
      <c r="U13" s="18">
        <v>134603.21</v>
      </c>
      <c r="V13" s="18">
        <v>58440</v>
      </c>
      <c r="W13" s="18">
        <v>126000</v>
      </c>
      <c r="X13" s="18">
        <v>139153.49</v>
      </c>
      <c r="Y13" s="18">
        <v>25000</v>
      </c>
      <c r="Z13" s="18">
        <v>79801.69</v>
      </c>
      <c r="AA13" s="18">
        <v>83000</v>
      </c>
      <c r="AB13" s="18">
        <v>86000</v>
      </c>
      <c r="AC13" s="18">
        <v>86000</v>
      </c>
      <c r="AD13" s="18">
        <v>79801.61</v>
      </c>
      <c r="AE13" s="18">
        <v>25000</v>
      </c>
      <c r="AF13" s="16" t="s">
        <v>0</v>
      </c>
    </row>
    <row r="14" spans="1:32" ht="22.5" x14ac:dyDescent="0.2">
      <c r="A14" s="29" t="s">
        <v>4</v>
      </c>
      <c r="B14" s="116" t="s">
        <v>4</v>
      </c>
      <c r="C14" s="116"/>
      <c r="D14" s="116"/>
      <c r="E14" s="116"/>
      <c r="F14" s="116"/>
      <c r="G14" s="116"/>
      <c r="H14" s="116"/>
      <c r="I14" s="30">
        <v>600</v>
      </c>
      <c r="J14" s="31">
        <v>1</v>
      </c>
      <c r="K14" s="31">
        <v>3</v>
      </c>
      <c r="L14" s="32" t="s">
        <v>526</v>
      </c>
      <c r="M14" s="30" t="s">
        <v>5</v>
      </c>
      <c r="N14" s="33">
        <v>483360</v>
      </c>
      <c r="O14" s="33">
        <v>424008.05</v>
      </c>
      <c r="P14" s="33">
        <f t="shared" si="0"/>
        <v>87.72096367096988</v>
      </c>
      <c r="Q14" s="119"/>
      <c r="R14" s="120"/>
      <c r="S14" s="120"/>
      <c r="T14" s="17">
        <v>86000</v>
      </c>
      <c r="U14" s="18">
        <v>134603.21</v>
      </c>
      <c r="V14" s="18">
        <v>58440</v>
      </c>
      <c r="W14" s="18">
        <v>126000</v>
      </c>
      <c r="X14" s="18">
        <v>139153.49</v>
      </c>
      <c r="Y14" s="18">
        <v>25000</v>
      </c>
      <c r="Z14" s="18">
        <v>79801.69</v>
      </c>
      <c r="AA14" s="18">
        <v>83000</v>
      </c>
      <c r="AB14" s="18">
        <v>86000</v>
      </c>
      <c r="AC14" s="18">
        <v>86000</v>
      </c>
      <c r="AD14" s="18">
        <v>79801.61</v>
      </c>
      <c r="AE14" s="18">
        <v>25000</v>
      </c>
      <c r="AF14" s="16" t="s">
        <v>0</v>
      </c>
    </row>
    <row r="15" spans="1:32" ht="22.5" x14ac:dyDescent="0.2">
      <c r="A15" s="29" t="s">
        <v>519</v>
      </c>
      <c r="B15" s="116" t="s">
        <v>520</v>
      </c>
      <c r="C15" s="116"/>
      <c r="D15" s="116"/>
      <c r="E15" s="116"/>
      <c r="F15" s="116"/>
      <c r="G15" s="116"/>
      <c r="H15" s="116"/>
      <c r="I15" s="30">
        <v>600</v>
      </c>
      <c r="J15" s="31">
        <v>1</v>
      </c>
      <c r="K15" s="31">
        <v>3</v>
      </c>
      <c r="L15" s="32" t="s">
        <v>520</v>
      </c>
      <c r="M15" s="30" t="s">
        <v>0</v>
      </c>
      <c r="N15" s="33">
        <v>1354062.74</v>
      </c>
      <c r="O15" s="33">
        <v>1144703.1299999999</v>
      </c>
      <c r="P15" s="33">
        <f t="shared" si="0"/>
        <v>84.538411418070623</v>
      </c>
      <c r="Q15" s="119"/>
      <c r="R15" s="120"/>
      <c r="S15" s="120"/>
      <c r="T15" s="17">
        <v>194632.81</v>
      </c>
      <c r="U15" s="18">
        <v>236522.28</v>
      </c>
      <c r="V15" s="18">
        <v>20880</v>
      </c>
      <c r="W15" s="18">
        <v>268762.45</v>
      </c>
      <c r="X15" s="18">
        <v>338503.6</v>
      </c>
      <c r="Y15" s="18">
        <v>98510.87</v>
      </c>
      <c r="Z15" s="18">
        <v>202461.35</v>
      </c>
      <c r="AA15" s="18">
        <v>151550</v>
      </c>
      <c r="AB15" s="18">
        <v>177870</v>
      </c>
      <c r="AC15" s="18">
        <v>146612</v>
      </c>
      <c r="AD15" s="18">
        <v>207461.54</v>
      </c>
      <c r="AE15" s="18">
        <v>270603.09999999998</v>
      </c>
      <c r="AF15" s="16" t="s">
        <v>0</v>
      </c>
    </row>
    <row r="16" spans="1:32" ht="22.5" x14ac:dyDescent="0.2">
      <c r="A16" s="29" t="s">
        <v>21</v>
      </c>
      <c r="B16" s="116" t="s">
        <v>525</v>
      </c>
      <c r="C16" s="116"/>
      <c r="D16" s="116"/>
      <c r="E16" s="116"/>
      <c r="F16" s="116"/>
      <c r="G16" s="116"/>
      <c r="H16" s="116"/>
      <c r="I16" s="30">
        <v>600</v>
      </c>
      <c r="J16" s="31">
        <v>1</v>
      </c>
      <c r="K16" s="31">
        <v>3</v>
      </c>
      <c r="L16" s="32" t="s">
        <v>525</v>
      </c>
      <c r="M16" s="30" t="s">
        <v>0</v>
      </c>
      <c r="N16" s="33">
        <v>160562.74</v>
      </c>
      <c r="O16" s="33">
        <v>135483.87</v>
      </c>
      <c r="P16" s="33">
        <f t="shared" si="0"/>
        <v>84.380641486312456</v>
      </c>
      <c r="Q16" s="119"/>
      <c r="R16" s="120"/>
      <c r="S16" s="120"/>
      <c r="T16" s="17">
        <v>26632.81</v>
      </c>
      <c r="U16" s="18">
        <v>4987.74</v>
      </c>
      <c r="V16" s="18">
        <v>11430</v>
      </c>
      <c r="W16" s="18">
        <v>86762.45</v>
      </c>
      <c r="X16" s="18">
        <v>28218.71</v>
      </c>
      <c r="Y16" s="18">
        <v>18663.54</v>
      </c>
      <c r="Z16" s="18">
        <v>27628.45</v>
      </c>
      <c r="AA16" s="18">
        <v>6050</v>
      </c>
      <c r="AB16" s="18">
        <v>11250</v>
      </c>
      <c r="AC16" s="18">
        <v>20842</v>
      </c>
      <c r="AD16" s="18">
        <v>65774</v>
      </c>
      <c r="AE16" s="18">
        <v>15290.3</v>
      </c>
      <c r="AF16" s="16" t="s">
        <v>0</v>
      </c>
    </row>
    <row r="17" spans="1:32" ht="22.5" x14ac:dyDescent="0.2">
      <c r="A17" s="29" t="s">
        <v>4</v>
      </c>
      <c r="B17" s="116" t="s">
        <v>4</v>
      </c>
      <c r="C17" s="116"/>
      <c r="D17" s="116"/>
      <c r="E17" s="116"/>
      <c r="F17" s="116"/>
      <c r="G17" s="116"/>
      <c r="H17" s="116"/>
      <c r="I17" s="30">
        <v>600</v>
      </c>
      <c r="J17" s="31">
        <v>1</v>
      </c>
      <c r="K17" s="31">
        <v>3</v>
      </c>
      <c r="L17" s="32" t="s">
        <v>525</v>
      </c>
      <c r="M17" s="30" t="s">
        <v>5</v>
      </c>
      <c r="N17" s="33">
        <v>20132.509999999998</v>
      </c>
      <c r="O17" s="33">
        <v>20082.509999999998</v>
      </c>
      <c r="P17" s="33">
        <f t="shared" si="0"/>
        <v>99.751645472919165</v>
      </c>
      <c r="Q17" s="119"/>
      <c r="R17" s="120"/>
      <c r="S17" s="120"/>
      <c r="T17" s="17">
        <v>50</v>
      </c>
      <c r="U17" s="18">
        <v>0</v>
      </c>
      <c r="V17" s="18">
        <v>50</v>
      </c>
      <c r="W17" s="18">
        <v>71417.490000000005</v>
      </c>
      <c r="X17" s="18">
        <v>50</v>
      </c>
      <c r="Y17" s="18">
        <v>0</v>
      </c>
      <c r="Z17" s="18">
        <v>16620.009999999998</v>
      </c>
      <c r="AA17" s="18">
        <v>50</v>
      </c>
      <c r="AB17" s="18">
        <v>50</v>
      </c>
      <c r="AC17" s="18">
        <v>300</v>
      </c>
      <c r="AD17" s="18">
        <v>803.13</v>
      </c>
      <c r="AE17" s="18">
        <v>2659.37</v>
      </c>
      <c r="AF17" s="16" t="s">
        <v>0</v>
      </c>
    </row>
    <row r="18" spans="1:32" ht="22.5" x14ac:dyDescent="0.2">
      <c r="A18" s="29" t="s">
        <v>1</v>
      </c>
      <c r="B18" s="116" t="s">
        <v>1</v>
      </c>
      <c r="C18" s="116"/>
      <c r="D18" s="116"/>
      <c r="E18" s="116"/>
      <c r="F18" s="116"/>
      <c r="G18" s="116"/>
      <c r="H18" s="116"/>
      <c r="I18" s="30">
        <v>600</v>
      </c>
      <c r="J18" s="31">
        <v>1</v>
      </c>
      <c r="K18" s="31">
        <v>3</v>
      </c>
      <c r="L18" s="32" t="s">
        <v>525</v>
      </c>
      <c r="M18" s="30" t="s">
        <v>2</v>
      </c>
      <c r="N18" s="33">
        <v>138272.23000000001</v>
      </c>
      <c r="O18" s="33">
        <v>115243.36</v>
      </c>
      <c r="P18" s="33">
        <f t="shared" si="0"/>
        <v>83.345267520455835</v>
      </c>
      <c r="Q18" s="119"/>
      <c r="R18" s="120"/>
      <c r="S18" s="120"/>
      <c r="T18" s="17">
        <v>23582.81</v>
      </c>
      <c r="U18" s="18">
        <v>4987.74</v>
      </c>
      <c r="V18" s="18">
        <v>11180</v>
      </c>
      <c r="W18" s="18">
        <v>14144.96</v>
      </c>
      <c r="X18" s="18">
        <v>26168.71</v>
      </c>
      <c r="Y18" s="18">
        <v>18663.54</v>
      </c>
      <c r="Z18" s="18">
        <v>10850.44</v>
      </c>
      <c r="AA18" s="18">
        <v>6000</v>
      </c>
      <c r="AB18" s="18">
        <v>11000</v>
      </c>
      <c r="AC18" s="18">
        <v>20300</v>
      </c>
      <c r="AD18" s="18">
        <v>64970.87</v>
      </c>
      <c r="AE18" s="18">
        <v>12630.93</v>
      </c>
      <c r="AF18" s="16" t="s">
        <v>0</v>
      </c>
    </row>
    <row r="19" spans="1:32" x14ac:dyDescent="0.2">
      <c r="A19" s="29" t="s">
        <v>14</v>
      </c>
      <c r="B19" s="116" t="s">
        <v>14</v>
      </c>
      <c r="C19" s="116"/>
      <c r="D19" s="116"/>
      <c r="E19" s="116"/>
      <c r="F19" s="116"/>
      <c r="G19" s="116"/>
      <c r="H19" s="116"/>
      <c r="I19" s="30">
        <v>600</v>
      </c>
      <c r="J19" s="31">
        <v>1</v>
      </c>
      <c r="K19" s="31">
        <v>3</v>
      </c>
      <c r="L19" s="32" t="s">
        <v>525</v>
      </c>
      <c r="M19" s="30" t="s">
        <v>15</v>
      </c>
      <c r="N19" s="33">
        <v>2158</v>
      </c>
      <c r="O19" s="33">
        <v>158</v>
      </c>
      <c r="P19" s="33">
        <f t="shared" si="0"/>
        <v>7.3215940685820202</v>
      </c>
      <c r="Q19" s="119"/>
      <c r="R19" s="120"/>
      <c r="S19" s="120"/>
      <c r="T19" s="17">
        <v>3000</v>
      </c>
      <c r="U19" s="18">
        <v>0</v>
      </c>
      <c r="V19" s="18">
        <v>200</v>
      </c>
      <c r="W19" s="18">
        <v>1200</v>
      </c>
      <c r="X19" s="18">
        <v>2000</v>
      </c>
      <c r="Y19" s="18">
        <v>0</v>
      </c>
      <c r="Z19" s="18">
        <v>158</v>
      </c>
      <c r="AA19" s="18">
        <v>0</v>
      </c>
      <c r="AB19" s="18">
        <v>200</v>
      </c>
      <c r="AC19" s="18">
        <v>242</v>
      </c>
      <c r="AD19" s="18">
        <v>0</v>
      </c>
      <c r="AE19" s="18">
        <v>0</v>
      </c>
      <c r="AF19" s="16" t="s">
        <v>0</v>
      </c>
    </row>
    <row r="20" spans="1:32" ht="22.5" x14ac:dyDescent="0.2">
      <c r="A20" s="29" t="s">
        <v>19</v>
      </c>
      <c r="B20" s="116" t="s">
        <v>524</v>
      </c>
      <c r="C20" s="116"/>
      <c r="D20" s="116"/>
      <c r="E20" s="116"/>
      <c r="F20" s="116"/>
      <c r="G20" s="116"/>
      <c r="H20" s="116"/>
      <c r="I20" s="30">
        <v>600</v>
      </c>
      <c r="J20" s="31">
        <v>1</v>
      </c>
      <c r="K20" s="31">
        <v>3</v>
      </c>
      <c r="L20" s="32" t="s">
        <v>524</v>
      </c>
      <c r="M20" s="30" t="s">
        <v>0</v>
      </c>
      <c r="N20" s="33">
        <v>1192500</v>
      </c>
      <c r="O20" s="33">
        <v>1009197.17</v>
      </c>
      <c r="P20" s="33">
        <f t="shared" si="0"/>
        <v>84.628693501048218</v>
      </c>
      <c r="Q20" s="119"/>
      <c r="R20" s="120"/>
      <c r="S20" s="120"/>
      <c r="T20" s="17">
        <v>168000</v>
      </c>
      <c r="U20" s="18">
        <v>231513.78</v>
      </c>
      <c r="V20" s="18">
        <v>9450</v>
      </c>
      <c r="W20" s="18">
        <v>182000</v>
      </c>
      <c r="X20" s="18">
        <v>309306.98</v>
      </c>
      <c r="Y20" s="18">
        <v>79847.33</v>
      </c>
      <c r="Z20" s="18">
        <v>174831.57</v>
      </c>
      <c r="AA20" s="18">
        <v>145500</v>
      </c>
      <c r="AB20" s="18">
        <v>166620</v>
      </c>
      <c r="AC20" s="18">
        <v>125770</v>
      </c>
      <c r="AD20" s="18">
        <v>141687.54</v>
      </c>
      <c r="AE20" s="18">
        <v>255312.8</v>
      </c>
      <c r="AF20" s="16" t="s">
        <v>0</v>
      </c>
    </row>
    <row r="21" spans="1:32" ht="22.5" x14ac:dyDescent="0.2">
      <c r="A21" s="29" t="s">
        <v>4</v>
      </c>
      <c r="B21" s="116" t="s">
        <v>4</v>
      </c>
      <c r="C21" s="116"/>
      <c r="D21" s="116"/>
      <c r="E21" s="116"/>
      <c r="F21" s="116"/>
      <c r="G21" s="116"/>
      <c r="H21" s="116"/>
      <c r="I21" s="30">
        <v>600</v>
      </c>
      <c r="J21" s="31">
        <v>1</v>
      </c>
      <c r="K21" s="31">
        <v>3</v>
      </c>
      <c r="L21" s="32" t="s">
        <v>524</v>
      </c>
      <c r="M21" s="30" t="s">
        <v>5</v>
      </c>
      <c r="N21" s="33">
        <v>1192500</v>
      </c>
      <c r="O21" s="33">
        <v>1009197.17</v>
      </c>
      <c r="P21" s="33">
        <f t="shared" si="0"/>
        <v>84.628693501048218</v>
      </c>
      <c r="Q21" s="119"/>
      <c r="R21" s="120"/>
      <c r="S21" s="120"/>
      <c r="T21" s="17">
        <v>168000</v>
      </c>
      <c r="U21" s="18">
        <v>231513.78</v>
      </c>
      <c r="V21" s="18">
        <v>9450</v>
      </c>
      <c r="W21" s="18">
        <v>182000</v>
      </c>
      <c r="X21" s="18">
        <v>309306.98</v>
      </c>
      <c r="Y21" s="18">
        <v>79847.33</v>
      </c>
      <c r="Z21" s="18">
        <v>174831.57</v>
      </c>
      <c r="AA21" s="18">
        <v>145500</v>
      </c>
      <c r="AB21" s="18">
        <v>166620</v>
      </c>
      <c r="AC21" s="18">
        <v>125770</v>
      </c>
      <c r="AD21" s="18">
        <v>141687.54</v>
      </c>
      <c r="AE21" s="18">
        <v>255312.8</v>
      </c>
      <c r="AF21" s="16" t="s">
        <v>0</v>
      </c>
    </row>
    <row r="22" spans="1:32" x14ac:dyDescent="0.2">
      <c r="A22" s="29" t="s">
        <v>17</v>
      </c>
      <c r="B22" s="116" t="s">
        <v>523</v>
      </c>
      <c r="C22" s="116"/>
      <c r="D22" s="116"/>
      <c r="E22" s="116"/>
      <c r="F22" s="116"/>
      <c r="G22" s="116"/>
      <c r="H22" s="116"/>
      <c r="I22" s="30">
        <v>600</v>
      </c>
      <c r="J22" s="31">
        <v>1</v>
      </c>
      <c r="K22" s="31">
        <v>3</v>
      </c>
      <c r="L22" s="32" t="s">
        <v>523</v>
      </c>
      <c r="M22" s="30" t="s">
        <v>0</v>
      </c>
      <c r="N22" s="33">
        <v>1000</v>
      </c>
      <c r="O22" s="33">
        <v>22.09</v>
      </c>
      <c r="P22" s="33">
        <f t="shared" si="0"/>
        <v>2.2089999999999996</v>
      </c>
      <c r="Q22" s="119"/>
      <c r="R22" s="120"/>
      <c r="S22" s="120"/>
      <c r="T22" s="17">
        <v>0</v>
      </c>
      <c r="U22" s="18">
        <v>20.76</v>
      </c>
      <c r="V22" s="18">
        <v>0</v>
      </c>
      <c r="W22" s="18">
        <v>0</v>
      </c>
      <c r="X22" s="18">
        <v>977.91</v>
      </c>
      <c r="Y22" s="18">
        <v>0</v>
      </c>
      <c r="Z22" s="18">
        <v>1.33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6" t="s">
        <v>0</v>
      </c>
    </row>
    <row r="23" spans="1:32" x14ac:dyDescent="0.2">
      <c r="A23" s="29" t="s">
        <v>14</v>
      </c>
      <c r="B23" s="116" t="s">
        <v>14</v>
      </c>
      <c r="C23" s="116"/>
      <c r="D23" s="116"/>
      <c r="E23" s="116"/>
      <c r="F23" s="116"/>
      <c r="G23" s="116"/>
      <c r="H23" s="116"/>
      <c r="I23" s="30">
        <v>600</v>
      </c>
      <c r="J23" s="31">
        <v>1</v>
      </c>
      <c r="K23" s="31">
        <v>3</v>
      </c>
      <c r="L23" s="32" t="s">
        <v>523</v>
      </c>
      <c r="M23" s="30" t="s">
        <v>15</v>
      </c>
      <c r="N23" s="33">
        <v>1000</v>
      </c>
      <c r="O23" s="33">
        <v>22.09</v>
      </c>
      <c r="P23" s="33">
        <f t="shared" si="0"/>
        <v>2.2089999999999996</v>
      </c>
      <c r="Q23" s="119"/>
      <c r="R23" s="120"/>
      <c r="S23" s="120"/>
      <c r="T23" s="17">
        <v>0</v>
      </c>
      <c r="U23" s="18">
        <v>20.76</v>
      </c>
      <c r="V23" s="18">
        <v>0</v>
      </c>
      <c r="W23" s="18">
        <v>0</v>
      </c>
      <c r="X23" s="18">
        <v>977.91</v>
      </c>
      <c r="Y23" s="18">
        <v>0</v>
      </c>
      <c r="Z23" s="18">
        <v>1.33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6" t="s">
        <v>0</v>
      </c>
    </row>
    <row r="24" spans="1:32" x14ac:dyDescent="0.2">
      <c r="A24" s="29" t="s">
        <v>13</v>
      </c>
      <c r="B24" s="116" t="s">
        <v>13</v>
      </c>
      <c r="C24" s="116"/>
      <c r="D24" s="116"/>
      <c r="E24" s="116"/>
      <c r="F24" s="116"/>
      <c r="G24" s="116"/>
      <c r="H24" s="116"/>
      <c r="I24" s="30">
        <v>600</v>
      </c>
      <c r="J24" s="31">
        <v>1</v>
      </c>
      <c r="K24" s="31">
        <v>13</v>
      </c>
      <c r="L24" s="32" t="s">
        <v>0</v>
      </c>
      <c r="M24" s="30" t="s">
        <v>0</v>
      </c>
      <c r="N24" s="33">
        <v>74182</v>
      </c>
      <c r="O24" s="33">
        <v>51176</v>
      </c>
      <c r="P24" s="33">
        <f t="shared" si="0"/>
        <v>68.98708581596614</v>
      </c>
      <c r="Q24" s="119"/>
      <c r="R24" s="120"/>
      <c r="S24" s="120"/>
      <c r="T24" s="17">
        <v>5000</v>
      </c>
      <c r="U24" s="18">
        <v>36982</v>
      </c>
      <c r="V24" s="18">
        <v>0</v>
      </c>
      <c r="W24" s="18">
        <v>0</v>
      </c>
      <c r="X24" s="18">
        <v>37200</v>
      </c>
      <c r="Y24" s="18">
        <v>0</v>
      </c>
      <c r="Z24" s="18">
        <v>0</v>
      </c>
      <c r="AA24" s="18">
        <v>0</v>
      </c>
      <c r="AB24" s="18">
        <v>0</v>
      </c>
      <c r="AC24" s="18">
        <v>1058</v>
      </c>
      <c r="AD24" s="18">
        <v>0</v>
      </c>
      <c r="AE24" s="18">
        <v>0</v>
      </c>
      <c r="AF24" s="16" t="s">
        <v>0</v>
      </c>
    </row>
    <row r="25" spans="1:32" ht="22.5" x14ac:dyDescent="0.2">
      <c r="A25" s="29" t="s">
        <v>11</v>
      </c>
      <c r="B25" s="116" t="s">
        <v>12</v>
      </c>
      <c r="C25" s="116"/>
      <c r="D25" s="116"/>
      <c r="E25" s="116"/>
      <c r="F25" s="116"/>
      <c r="G25" s="116"/>
      <c r="H25" s="116"/>
      <c r="I25" s="30">
        <v>600</v>
      </c>
      <c r="J25" s="31">
        <v>1</v>
      </c>
      <c r="K25" s="31">
        <v>13</v>
      </c>
      <c r="L25" s="32" t="s">
        <v>12</v>
      </c>
      <c r="M25" s="30" t="s">
        <v>0</v>
      </c>
      <c r="N25" s="33">
        <v>37200</v>
      </c>
      <c r="O25" s="33">
        <v>14194</v>
      </c>
      <c r="P25" s="33">
        <f t="shared" si="0"/>
        <v>38.155913978494624</v>
      </c>
      <c r="Q25" s="119"/>
      <c r="R25" s="120"/>
      <c r="S25" s="120"/>
      <c r="T25" s="17">
        <v>5000</v>
      </c>
      <c r="U25" s="18">
        <v>0</v>
      </c>
      <c r="V25" s="18">
        <v>0</v>
      </c>
      <c r="W25" s="18">
        <v>0</v>
      </c>
      <c r="X25" s="18">
        <v>37200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6" t="s">
        <v>0</v>
      </c>
    </row>
    <row r="26" spans="1:32" ht="22.5" x14ac:dyDescent="0.2">
      <c r="A26" s="29" t="s">
        <v>9</v>
      </c>
      <c r="B26" s="116" t="s">
        <v>10</v>
      </c>
      <c r="C26" s="116"/>
      <c r="D26" s="116"/>
      <c r="E26" s="116"/>
      <c r="F26" s="116"/>
      <c r="G26" s="116"/>
      <c r="H26" s="116"/>
      <c r="I26" s="30">
        <v>600</v>
      </c>
      <c r="J26" s="31">
        <v>1</v>
      </c>
      <c r="K26" s="31">
        <v>13</v>
      </c>
      <c r="L26" s="32" t="s">
        <v>10</v>
      </c>
      <c r="M26" s="30" t="s">
        <v>0</v>
      </c>
      <c r="N26" s="33">
        <v>37200</v>
      </c>
      <c r="O26" s="33">
        <v>14194</v>
      </c>
      <c r="P26" s="33">
        <f t="shared" si="0"/>
        <v>38.155913978494624</v>
      </c>
      <c r="Q26" s="119"/>
      <c r="R26" s="120"/>
      <c r="S26" s="120"/>
      <c r="T26" s="17">
        <v>5000</v>
      </c>
      <c r="U26" s="18">
        <v>0</v>
      </c>
      <c r="V26" s="18">
        <v>0</v>
      </c>
      <c r="W26" s="18">
        <v>0</v>
      </c>
      <c r="X26" s="18">
        <v>37200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6" t="s">
        <v>0</v>
      </c>
    </row>
    <row r="27" spans="1:32" ht="33.75" x14ac:dyDescent="0.2">
      <c r="A27" s="29" t="s">
        <v>7</v>
      </c>
      <c r="B27" s="116" t="s">
        <v>8</v>
      </c>
      <c r="C27" s="116"/>
      <c r="D27" s="116"/>
      <c r="E27" s="116"/>
      <c r="F27" s="116"/>
      <c r="G27" s="116"/>
      <c r="H27" s="116"/>
      <c r="I27" s="30">
        <v>600</v>
      </c>
      <c r="J27" s="31">
        <v>1</v>
      </c>
      <c r="K27" s="31">
        <v>13</v>
      </c>
      <c r="L27" s="32" t="s">
        <v>8</v>
      </c>
      <c r="M27" s="30" t="s">
        <v>0</v>
      </c>
      <c r="N27" s="33">
        <v>37200</v>
      </c>
      <c r="O27" s="33">
        <v>14194</v>
      </c>
      <c r="P27" s="33">
        <f t="shared" si="0"/>
        <v>38.155913978494624</v>
      </c>
      <c r="Q27" s="119"/>
      <c r="R27" s="120"/>
      <c r="S27" s="120"/>
      <c r="T27" s="17">
        <v>0</v>
      </c>
      <c r="U27" s="18">
        <v>0</v>
      </c>
      <c r="V27" s="18">
        <v>0</v>
      </c>
      <c r="W27" s="18">
        <v>0</v>
      </c>
      <c r="X27" s="18">
        <v>37200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6" t="s">
        <v>0</v>
      </c>
    </row>
    <row r="28" spans="1:32" x14ac:dyDescent="0.2">
      <c r="A28" s="29" t="s">
        <v>6</v>
      </c>
      <c r="B28" s="116" t="s">
        <v>3</v>
      </c>
      <c r="C28" s="116"/>
      <c r="D28" s="116"/>
      <c r="E28" s="116"/>
      <c r="F28" s="116"/>
      <c r="G28" s="116"/>
      <c r="H28" s="116"/>
      <c r="I28" s="30">
        <v>600</v>
      </c>
      <c r="J28" s="31">
        <v>1</v>
      </c>
      <c r="K28" s="31">
        <v>13</v>
      </c>
      <c r="L28" s="32" t="s">
        <v>3</v>
      </c>
      <c r="M28" s="30" t="s">
        <v>0</v>
      </c>
      <c r="N28" s="33">
        <v>37200</v>
      </c>
      <c r="O28" s="33">
        <v>14194</v>
      </c>
      <c r="P28" s="33">
        <f t="shared" si="0"/>
        <v>38.155913978494624</v>
      </c>
      <c r="Q28" s="119"/>
      <c r="R28" s="120"/>
      <c r="S28" s="120"/>
      <c r="T28" s="17">
        <v>0</v>
      </c>
      <c r="U28" s="18">
        <v>0</v>
      </c>
      <c r="V28" s="18">
        <v>0</v>
      </c>
      <c r="W28" s="18">
        <v>0</v>
      </c>
      <c r="X28" s="18">
        <v>37200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6" t="s">
        <v>0</v>
      </c>
    </row>
    <row r="29" spans="1:32" ht="22.5" x14ac:dyDescent="0.2">
      <c r="A29" s="29" t="s">
        <v>4</v>
      </c>
      <c r="B29" s="116" t="s">
        <v>4</v>
      </c>
      <c r="C29" s="116"/>
      <c r="D29" s="116"/>
      <c r="E29" s="116"/>
      <c r="F29" s="116"/>
      <c r="G29" s="116"/>
      <c r="H29" s="116"/>
      <c r="I29" s="30">
        <v>600</v>
      </c>
      <c r="J29" s="31">
        <v>1</v>
      </c>
      <c r="K29" s="31">
        <v>13</v>
      </c>
      <c r="L29" s="32" t="s">
        <v>3</v>
      </c>
      <c r="M29" s="30" t="s">
        <v>5</v>
      </c>
      <c r="N29" s="33">
        <v>32200</v>
      </c>
      <c r="O29" s="33">
        <v>14194</v>
      </c>
      <c r="P29" s="33">
        <f t="shared" si="0"/>
        <v>44.080745341614907</v>
      </c>
      <c r="Q29" s="119"/>
      <c r="R29" s="120"/>
      <c r="S29" s="120"/>
      <c r="T29" s="17">
        <v>0</v>
      </c>
      <c r="U29" s="18">
        <v>0</v>
      </c>
      <c r="V29" s="18">
        <v>0</v>
      </c>
      <c r="W29" s="18">
        <v>0</v>
      </c>
      <c r="X29" s="18">
        <v>32200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6" t="s">
        <v>0</v>
      </c>
    </row>
    <row r="30" spans="1:32" ht="22.5" x14ac:dyDescent="0.2">
      <c r="A30" s="29" t="s">
        <v>1</v>
      </c>
      <c r="B30" s="116" t="s">
        <v>1</v>
      </c>
      <c r="C30" s="116"/>
      <c r="D30" s="116"/>
      <c r="E30" s="116"/>
      <c r="F30" s="116"/>
      <c r="G30" s="116"/>
      <c r="H30" s="116"/>
      <c r="I30" s="30">
        <v>600</v>
      </c>
      <c r="J30" s="31">
        <v>1</v>
      </c>
      <c r="K30" s="31">
        <v>13</v>
      </c>
      <c r="L30" s="32" t="s">
        <v>3</v>
      </c>
      <c r="M30" s="30" t="s">
        <v>2</v>
      </c>
      <c r="N30" s="33">
        <v>5000</v>
      </c>
      <c r="O30" s="33">
        <v>0</v>
      </c>
      <c r="P30" s="33">
        <f t="shared" si="0"/>
        <v>0</v>
      </c>
      <c r="Q30" s="119"/>
      <c r="R30" s="120"/>
      <c r="S30" s="120"/>
      <c r="T30" s="17">
        <v>0</v>
      </c>
      <c r="U30" s="18">
        <v>0</v>
      </c>
      <c r="V30" s="18">
        <v>0</v>
      </c>
      <c r="W30" s="18">
        <v>0</v>
      </c>
      <c r="X30" s="18">
        <v>5000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6" t="s">
        <v>0</v>
      </c>
    </row>
    <row r="31" spans="1:32" x14ac:dyDescent="0.2">
      <c r="A31" s="29" t="s">
        <v>521</v>
      </c>
      <c r="B31" s="116" t="s">
        <v>522</v>
      </c>
      <c r="C31" s="116"/>
      <c r="D31" s="116"/>
      <c r="E31" s="116"/>
      <c r="F31" s="116"/>
      <c r="G31" s="116"/>
      <c r="H31" s="116"/>
      <c r="I31" s="30">
        <v>600</v>
      </c>
      <c r="J31" s="31">
        <v>1</v>
      </c>
      <c r="K31" s="31">
        <v>13</v>
      </c>
      <c r="L31" s="32" t="s">
        <v>522</v>
      </c>
      <c r="M31" s="30" t="s">
        <v>0</v>
      </c>
      <c r="N31" s="33">
        <v>36982</v>
      </c>
      <c r="O31" s="33">
        <v>36982</v>
      </c>
      <c r="P31" s="33">
        <f t="shared" si="0"/>
        <v>100</v>
      </c>
      <c r="Q31" s="119"/>
      <c r="R31" s="120"/>
      <c r="S31" s="120"/>
      <c r="T31" s="17">
        <v>0</v>
      </c>
      <c r="U31" s="18">
        <v>36982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1058</v>
      </c>
      <c r="AD31" s="18">
        <v>0</v>
      </c>
      <c r="AE31" s="18">
        <v>0</v>
      </c>
      <c r="AF31" s="16" t="s">
        <v>0</v>
      </c>
    </row>
    <row r="32" spans="1:32" ht="22.5" x14ac:dyDescent="0.2">
      <c r="A32" s="29" t="s">
        <v>519</v>
      </c>
      <c r="B32" s="116" t="s">
        <v>520</v>
      </c>
      <c r="C32" s="116"/>
      <c r="D32" s="116"/>
      <c r="E32" s="116"/>
      <c r="F32" s="116"/>
      <c r="G32" s="116"/>
      <c r="H32" s="116"/>
      <c r="I32" s="30">
        <v>600</v>
      </c>
      <c r="J32" s="31">
        <v>1</v>
      </c>
      <c r="K32" s="31">
        <v>13</v>
      </c>
      <c r="L32" s="32" t="s">
        <v>520</v>
      </c>
      <c r="M32" s="30" t="s">
        <v>0</v>
      </c>
      <c r="N32" s="33">
        <v>36982</v>
      </c>
      <c r="O32" s="33">
        <v>36982</v>
      </c>
      <c r="P32" s="33">
        <f t="shared" si="0"/>
        <v>100</v>
      </c>
      <c r="Q32" s="119"/>
      <c r="R32" s="120"/>
      <c r="S32" s="120"/>
      <c r="T32" s="17">
        <v>0</v>
      </c>
      <c r="U32" s="18">
        <v>36982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1058</v>
      </c>
      <c r="AD32" s="18">
        <v>0</v>
      </c>
      <c r="AE32" s="18">
        <v>0</v>
      </c>
      <c r="AF32" s="16" t="s">
        <v>0</v>
      </c>
    </row>
    <row r="33" spans="1:32" ht="22.5" x14ac:dyDescent="0.2">
      <c r="A33" s="29" t="s">
        <v>519</v>
      </c>
      <c r="B33" s="116" t="s">
        <v>520</v>
      </c>
      <c r="C33" s="116"/>
      <c r="D33" s="116"/>
      <c r="E33" s="116"/>
      <c r="F33" s="116"/>
      <c r="G33" s="116"/>
      <c r="H33" s="116"/>
      <c r="I33" s="30">
        <v>600</v>
      </c>
      <c r="J33" s="31">
        <v>1</v>
      </c>
      <c r="K33" s="31">
        <v>13</v>
      </c>
      <c r="L33" s="32" t="s">
        <v>520</v>
      </c>
      <c r="M33" s="30" t="s">
        <v>0</v>
      </c>
      <c r="N33" s="33">
        <v>36982</v>
      </c>
      <c r="O33" s="33">
        <v>36982</v>
      </c>
      <c r="P33" s="33">
        <f t="shared" si="0"/>
        <v>100</v>
      </c>
      <c r="Q33" s="119"/>
      <c r="R33" s="120"/>
      <c r="S33" s="120"/>
      <c r="T33" s="17">
        <v>0</v>
      </c>
      <c r="U33" s="18">
        <v>36982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1058</v>
      </c>
      <c r="AD33" s="18">
        <v>0</v>
      </c>
      <c r="AE33" s="18">
        <v>0</v>
      </c>
      <c r="AF33" s="16" t="s">
        <v>0</v>
      </c>
    </row>
    <row r="34" spans="1:32" ht="22.5" x14ac:dyDescent="0.2">
      <c r="A34" s="29" t="s">
        <v>518</v>
      </c>
      <c r="B34" s="116" t="s">
        <v>517</v>
      </c>
      <c r="C34" s="116"/>
      <c r="D34" s="116"/>
      <c r="E34" s="116"/>
      <c r="F34" s="116"/>
      <c r="G34" s="116"/>
      <c r="H34" s="116"/>
      <c r="I34" s="30">
        <v>600</v>
      </c>
      <c r="J34" s="31">
        <v>1</v>
      </c>
      <c r="K34" s="31">
        <v>13</v>
      </c>
      <c r="L34" s="32" t="s">
        <v>517</v>
      </c>
      <c r="M34" s="30" t="s">
        <v>0</v>
      </c>
      <c r="N34" s="33">
        <v>36982</v>
      </c>
      <c r="O34" s="33">
        <v>36982</v>
      </c>
      <c r="P34" s="33">
        <f t="shared" si="0"/>
        <v>100</v>
      </c>
      <c r="Q34" s="119"/>
      <c r="R34" s="120"/>
      <c r="S34" s="120"/>
      <c r="T34" s="17">
        <v>0</v>
      </c>
      <c r="U34" s="18">
        <v>36982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1058</v>
      </c>
      <c r="AD34" s="18">
        <v>0</v>
      </c>
      <c r="AE34" s="18">
        <v>0</v>
      </c>
      <c r="AF34" s="16" t="s">
        <v>0</v>
      </c>
    </row>
    <row r="35" spans="1:32" x14ac:dyDescent="0.2">
      <c r="A35" s="29" t="s">
        <v>14</v>
      </c>
      <c r="B35" s="116" t="s">
        <v>14</v>
      </c>
      <c r="C35" s="116"/>
      <c r="D35" s="116"/>
      <c r="E35" s="116"/>
      <c r="F35" s="116"/>
      <c r="G35" s="116"/>
      <c r="H35" s="116"/>
      <c r="I35" s="30">
        <v>600</v>
      </c>
      <c r="J35" s="31">
        <v>1</v>
      </c>
      <c r="K35" s="31">
        <v>13</v>
      </c>
      <c r="L35" s="32" t="s">
        <v>517</v>
      </c>
      <c r="M35" s="30" t="s">
        <v>15</v>
      </c>
      <c r="N35" s="33">
        <v>36982</v>
      </c>
      <c r="O35" s="33">
        <v>36982</v>
      </c>
      <c r="P35" s="33">
        <f t="shared" si="0"/>
        <v>100</v>
      </c>
      <c r="Q35" s="119"/>
      <c r="R35" s="120"/>
      <c r="S35" s="120"/>
      <c r="T35" s="17">
        <v>0</v>
      </c>
      <c r="U35" s="18">
        <v>36982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1058</v>
      </c>
      <c r="AD35" s="18">
        <v>0</v>
      </c>
      <c r="AE35" s="18">
        <v>0</v>
      </c>
      <c r="AF35" s="16" t="s">
        <v>0</v>
      </c>
    </row>
    <row r="36" spans="1:32" x14ac:dyDescent="0.2">
      <c r="A36" s="29" t="s">
        <v>516</v>
      </c>
      <c r="B36" s="116" t="s">
        <v>516</v>
      </c>
      <c r="C36" s="116"/>
      <c r="D36" s="116"/>
      <c r="E36" s="116"/>
      <c r="F36" s="116"/>
      <c r="G36" s="116"/>
      <c r="H36" s="116"/>
      <c r="I36" s="30">
        <v>601</v>
      </c>
      <c r="J36" s="31">
        <v>0</v>
      </c>
      <c r="K36" s="31">
        <v>0</v>
      </c>
      <c r="L36" s="32" t="s">
        <v>0</v>
      </c>
      <c r="M36" s="30" t="s">
        <v>0</v>
      </c>
      <c r="N36" s="33">
        <v>76996912.909999996</v>
      </c>
      <c r="O36" s="33">
        <v>63234133.159999996</v>
      </c>
      <c r="P36" s="33">
        <f t="shared" si="0"/>
        <v>82.125543440829887</v>
      </c>
      <c r="Q36" s="119"/>
      <c r="R36" s="120"/>
      <c r="S36" s="120"/>
      <c r="T36" s="17">
        <v>23634942.260000002</v>
      </c>
      <c r="U36" s="18">
        <v>5761323.3399999999</v>
      </c>
      <c r="V36" s="18">
        <v>6795992.4000000004</v>
      </c>
      <c r="W36" s="18">
        <v>27081902.32</v>
      </c>
      <c r="X36" s="18">
        <v>48978184.130000003</v>
      </c>
      <c r="Y36" s="18">
        <v>5404630.1900000004</v>
      </c>
      <c r="Z36" s="18">
        <v>8580820.6300000008</v>
      </c>
      <c r="AA36" s="18">
        <v>6337998</v>
      </c>
      <c r="AB36" s="18">
        <v>19704731.98</v>
      </c>
      <c r="AC36" s="18">
        <v>26816116.809999999</v>
      </c>
      <c r="AD36" s="18">
        <v>5964782.5300000003</v>
      </c>
      <c r="AE36" s="18">
        <v>2307172.09</v>
      </c>
      <c r="AF36" s="16" t="s">
        <v>0</v>
      </c>
    </row>
    <row r="37" spans="1:32" x14ac:dyDescent="0.2">
      <c r="A37" s="29" t="s">
        <v>27</v>
      </c>
      <c r="B37" s="116" t="s">
        <v>27</v>
      </c>
      <c r="C37" s="116"/>
      <c r="D37" s="116"/>
      <c r="E37" s="116"/>
      <c r="F37" s="116"/>
      <c r="G37" s="116"/>
      <c r="H37" s="116"/>
      <c r="I37" s="30">
        <v>601</v>
      </c>
      <c r="J37" s="31">
        <v>1</v>
      </c>
      <c r="K37" s="31">
        <v>0</v>
      </c>
      <c r="L37" s="32" t="s">
        <v>0</v>
      </c>
      <c r="M37" s="30" t="s">
        <v>0</v>
      </c>
      <c r="N37" s="33">
        <v>17773994.960000001</v>
      </c>
      <c r="O37" s="33">
        <v>16069422.25</v>
      </c>
      <c r="P37" s="33">
        <f t="shared" si="0"/>
        <v>90.409737856705235</v>
      </c>
      <c r="Q37" s="119"/>
      <c r="R37" s="120"/>
      <c r="S37" s="120"/>
      <c r="T37" s="17">
        <v>3500581.16</v>
      </c>
      <c r="U37" s="18">
        <v>2810841.53</v>
      </c>
      <c r="V37" s="18">
        <v>3552254.83</v>
      </c>
      <c r="W37" s="18">
        <v>4088784.05</v>
      </c>
      <c r="X37" s="18">
        <v>5123165.34</v>
      </c>
      <c r="Y37" s="18">
        <v>3004943.86</v>
      </c>
      <c r="Z37" s="18">
        <v>3012364.03</v>
      </c>
      <c r="AA37" s="18">
        <v>3096740</v>
      </c>
      <c r="AB37" s="18">
        <v>3408043.92</v>
      </c>
      <c r="AC37" s="18">
        <v>4099315.4</v>
      </c>
      <c r="AD37" s="18">
        <v>2879821.01</v>
      </c>
      <c r="AE37" s="18">
        <v>942859.19</v>
      </c>
      <c r="AF37" s="16" t="s">
        <v>0</v>
      </c>
    </row>
    <row r="38" spans="1:32" ht="22.5" x14ac:dyDescent="0.2">
      <c r="A38" s="29" t="s">
        <v>515</v>
      </c>
      <c r="B38" s="116" t="s">
        <v>515</v>
      </c>
      <c r="C38" s="116"/>
      <c r="D38" s="116"/>
      <c r="E38" s="116"/>
      <c r="F38" s="116"/>
      <c r="G38" s="116"/>
      <c r="H38" s="116"/>
      <c r="I38" s="30">
        <v>601</v>
      </c>
      <c r="J38" s="31">
        <v>1</v>
      </c>
      <c r="K38" s="31">
        <v>2</v>
      </c>
      <c r="L38" s="32" t="s">
        <v>0</v>
      </c>
      <c r="M38" s="30" t="s">
        <v>0</v>
      </c>
      <c r="N38" s="33">
        <v>602134.07999999996</v>
      </c>
      <c r="O38" s="33">
        <v>472813.68</v>
      </c>
      <c r="P38" s="33">
        <f t="shared" si="0"/>
        <v>78.522989431191149</v>
      </c>
      <c r="Q38" s="119"/>
      <c r="R38" s="120"/>
      <c r="S38" s="120"/>
      <c r="T38" s="17">
        <v>98430</v>
      </c>
      <c r="U38" s="18">
        <v>91640.86</v>
      </c>
      <c r="V38" s="18">
        <v>119015.92</v>
      </c>
      <c r="W38" s="18">
        <v>108070</v>
      </c>
      <c r="X38" s="18">
        <v>215570.66</v>
      </c>
      <c r="Y38" s="18">
        <v>91640.85</v>
      </c>
      <c r="Z38" s="18">
        <v>91640.86</v>
      </c>
      <c r="AA38" s="18">
        <v>98430</v>
      </c>
      <c r="AB38" s="18">
        <v>98430</v>
      </c>
      <c r="AC38" s="18">
        <v>98430</v>
      </c>
      <c r="AD38" s="18">
        <v>91640.85</v>
      </c>
      <c r="AE38" s="18">
        <v>20000</v>
      </c>
      <c r="AF38" s="16" t="s">
        <v>0</v>
      </c>
    </row>
    <row r="39" spans="1:32" ht="22.5" customHeight="1" x14ac:dyDescent="0.2">
      <c r="A39" s="29" t="s">
        <v>474</v>
      </c>
      <c r="B39" s="116" t="s">
        <v>475</v>
      </c>
      <c r="C39" s="116"/>
      <c r="D39" s="116"/>
      <c r="E39" s="116"/>
      <c r="F39" s="116"/>
      <c r="G39" s="116"/>
      <c r="H39" s="116"/>
      <c r="I39" s="30">
        <v>601</v>
      </c>
      <c r="J39" s="31">
        <v>1</v>
      </c>
      <c r="K39" s="31">
        <v>2</v>
      </c>
      <c r="L39" s="32" t="s">
        <v>475</v>
      </c>
      <c r="M39" s="30" t="s">
        <v>0</v>
      </c>
      <c r="N39" s="33">
        <v>602134.07999999996</v>
      </c>
      <c r="O39" s="33">
        <v>472813.68</v>
      </c>
      <c r="P39" s="33">
        <f t="shared" si="0"/>
        <v>78.522989431191149</v>
      </c>
      <c r="Q39" s="119"/>
      <c r="R39" s="120"/>
      <c r="S39" s="120"/>
      <c r="T39" s="17">
        <v>98430</v>
      </c>
      <c r="U39" s="18">
        <v>91640.86</v>
      </c>
      <c r="V39" s="18">
        <v>119015.92</v>
      </c>
      <c r="W39" s="18">
        <v>108070</v>
      </c>
      <c r="X39" s="18">
        <v>215570.66</v>
      </c>
      <c r="Y39" s="18">
        <v>91640.85</v>
      </c>
      <c r="Z39" s="18">
        <v>91640.86</v>
      </c>
      <c r="AA39" s="18">
        <v>98430</v>
      </c>
      <c r="AB39" s="18">
        <v>98430</v>
      </c>
      <c r="AC39" s="18">
        <v>98430</v>
      </c>
      <c r="AD39" s="18">
        <v>91640.85</v>
      </c>
      <c r="AE39" s="18">
        <v>20000</v>
      </c>
      <c r="AF39" s="16" t="s">
        <v>0</v>
      </c>
    </row>
    <row r="40" spans="1:32" ht="22.5" customHeight="1" x14ac:dyDescent="0.2">
      <c r="A40" s="29" t="s">
        <v>513</v>
      </c>
      <c r="B40" s="116" t="s">
        <v>514</v>
      </c>
      <c r="C40" s="116"/>
      <c r="D40" s="116"/>
      <c r="E40" s="116"/>
      <c r="F40" s="116"/>
      <c r="G40" s="116"/>
      <c r="H40" s="116"/>
      <c r="I40" s="30">
        <v>601</v>
      </c>
      <c r="J40" s="31">
        <v>1</v>
      </c>
      <c r="K40" s="31">
        <v>2</v>
      </c>
      <c r="L40" s="32" t="s">
        <v>514</v>
      </c>
      <c r="M40" s="30" t="s">
        <v>0</v>
      </c>
      <c r="N40" s="33">
        <v>602134.07999999996</v>
      </c>
      <c r="O40" s="33">
        <v>472813.68</v>
      </c>
      <c r="P40" s="33">
        <f t="shared" si="0"/>
        <v>78.522989431191149</v>
      </c>
      <c r="Q40" s="119"/>
      <c r="R40" s="120"/>
      <c r="S40" s="120"/>
      <c r="T40" s="17">
        <v>98430</v>
      </c>
      <c r="U40" s="18">
        <v>91640.86</v>
      </c>
      <c r="V40" s="18">
        <v>119015.92</v>
      </c>
      <c r="W40" s="18">
        <v>108070</v>
      </c>
      <c r="X40" s="18">
        <v>215570.66</v>
      </c>
      <c r="Y40" s="18">
        <v>91640.85</v>
      </c>
      <c r="Z40" s="18">
        <v>91640.86</v>
      </c>
      <c r="AA40" s="18">
        <v>98430</v>
      </c>
      <c r="AB40" s="18">
        <v>98430</v>
      </c>
      <c r="AC40" s="18">
        <v>98430</v>
      </c>
      <c r="AD40" s="18">
        <v>91640.85</v>
      </c>
      <c r="AE40" s="18">
        <v>20000</v>
      </c>
      <c r="AF40" s="16" t="s">
        <v>0</v>
      </c>
    </row>
    <row r="41" spans="1:32" ht="22.5" x14ac:dyDescent="0.2">
      <c r="A41" s="29" t="s">
        <v>21</v>
      </c>
      <c r="B41" s="116" t="s">
        <v>512</v>
      </c>
      <c r="C41" s="116"/>
      <c r="D41" s="116"/>
      <c r="E41" s="116"/>
      <c r="F41" s="116"/>
      <c r="G41" s="116"/>
      <c r="H41" s="116"/>
      <c r="I41" s="30">
        <v>601</v>
      </c>
      <c r="J41" s="31">
        <v>1</v>
      </c>
      <c r="K41" s="31">
        <v>2</v>
      </c>
      <c r="L41" s="32" t="s">
        <v>512</v>
      </c>
      <c r="M41" s="30" t="s">
        <v>0</v>
      </c>
      <c r="N41" s="33">
        <v>31920</v>
      </c>
      <c r="O41" s="33">
        <v>0</v>
      </c>
      <c r="P41" s="33">
        <f t="shared" si="0"/>
        <v>0</v>
      </c>
      <c r="Q41" s="119"/>
      <c r="R41" s="120"/>
      <c r="S41" s="120"/>
      <c r="T41" s="17">
        <v>0</v>
      </c>
      <c r="U41" s="18">
        <v>0</v>
      </c>
      <c r="V41" s="18">
        <v>0</v>
      </c>
      <c r="W41" s="18">
        <v>9640</v>
      </c>
      <c r="X41" s="18">
        <v>31920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6" t="s">
        <v>0</v>
      </c>
    </row>
    <row r="42" spans="1:32" ht="22.5" x14ac:dyDescent="0.2">
      <c r="A42" s="29" t="s">
        <v>4</v>
      </c>
      <c r="B42" s="116" t="s">
        <v>4</v>
      </c>
      <c r="C42" s="116"/>
      <c r="D42" s="116"/>
      <c r="E42" s="116"/>
      <c r="F42" s="116"/>
      <c r="G42" s="116"/>
      <c r="H42" s="116"/>
      <c r="I42" s="30">
        <v>601</v>
      </c>
      <c r="J42" s="31">
        <v>1</v>
      </c>
      <c r="K42" s="31">
        <v>2</v>
      </c>
      <c r="L42" s="32" t="s">
        <v>512</v>
      </c>
      <c r="M42" s="30" t="s">
        <v>5</v>
      </c>
      <c r="N42" s="33">
        <v>31920</v>
      </c>
      <c r="O42" s="33">
        <v>0</v>
      </c>
      <c r="P42" s="33">
        <f t="shared" si="0"/>
        <v>0</v>
      </c>
      <c r="Q42" s="119"/>
      <c r="R42" s="120"/>
      <c r="S42" s="120"/>
      <c r="T42" s="17">
        <v>0</v>
      </c>
      <c r="U42" s="18">
        <v>0</v>
      </c>
      <c r="V42" s="18">
        <v>0</v>
      </c>
      <c r="W42" s="18">
        <v>9640</v>
      </c>
      <c r="X42" s="18">
        <v>31920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6" t="s">
        <v>0</v>
      </c>
    </row>
    <row r="43" spans="1:32" ht="22.5" x14ac:dyDescent="0.2">
      <c r="A43" s="29" t="s">
        <v>19</v>
      </c>
      <c r="B43" s="116" t="s">
        <v>511</v>
      </c>
      <c r="C43" s="116"/>
      <c r="D43" s="116"/>
      <c r="E43" s="116"/>
      <c r="F43" s="116"/>
      <c r="G43" s="116"/>
      <c r="H43" s="116"/>
      <c r="I43" s="30">
        <v>601</v>
      </c>
      <c r="J43" s="31">
        <v>1</v>
      </c>
      <c r="K43" s="31">
        <v>2</v>
      </c>
      <c r="L43" s="32" t="s">
        <v>511</v>
      </c>
      <c r="M43" s="30" t="s">
        <v>0</v>
      </c>
      <c r="N43" s="33">
        <v>570214.07999999996</v>
      </c>
      <c r="O43" s="33">
        <v>472813.68</v>
      </c>
      <c r="P43" s="33">
        <f t="shared" si="0"/>
        <v>82.918625930808304</v>
      </c>
      <c r="Q43" s="119"/>
      <c r="R43" s="120"/>
      <c r="S43" s="120"/>
      <c r="T43" s="17">
        <v>98430</v>
      </c>
      <c r="U43" s="18">
        <v>91640.86</v>
      </c>
      <c r="V43" s="18">
        <v>119015.92</v>
      </c>
      <c r="W43" s="18">
        <v>98430</v>
      </c>
      <c r="X43" s="18">
        <v>183650.66</v>
      </c>
      <c r="Y43" s="18">
        <v>91640.85</v>
      </c>
      <c r="Z43" s="18">
        <v>91640.86</v>
      </c>
      <c r="AA43" s="18">
        <v>98430</v>
      </c>
      <c r="AB43" s="18">
        <v>98430</v>
      </c>
      <c r="AC43" s="18">
        <v>98430</v>
      </c>
      <c r="AD43" s="18">
        <v>91640.85</v>
      </c>
      <c r="AE43" s="18">
        <v>20000</v>
      </c>
      <c r="AF43" s="16" t="s">
        <v>0</v>
      </c>
    </row>
    <row r="44" spans="1:32" ht="22.5" x14ac:dyDescent="0.2">
      <c r="A44" s="29" t="s">
        <v>4</v>
      </c>
      <c r="B44" s="116" t="s">
        <v>4</v>
      </c>
      <c r="C44" s="116"/>
      <c r="D44" s="116"/>
      <c r="E44" s="116"/>
      <c r="F44" s="116"/>
      <c r="G44" s="116"/>
      <c r="H44" s="116"/>
      <c r="I44" s="30">
        <v>601</v>
      </c>
      <c r="J44" s="31">
        <v>1</v>
      </c>
      <c r="K44" s="31">
        <v>2</v>
      </c>
      <c r="L44" s="32" t="s">
        <v>511</v>
      </c>
      <c r="M44" s="30" t="s">
        <v>5</v>
      </c>
      <c r="N44" s="33">
        <v>570214.07999999996</v>
      </c>
      <c r="O44" s="33">
        <v>472813.68</v>
      </c>
      <c r="P44" s="33">
        <f t="shared" si="0"/>
        <v>82.918625930808304</v>
      </c>
      <c r="Q44" s="119"/>
      <c r="R44" s="120"/>
      <c r="S44" s="120"/>
      <c r="T44" s="17">
        <v>98430</v>
      </c>
      <c r="U44" s="18">
        <v>91640.86</v>
      </c>
      <c r="V44" s="18">
        <v>119015.92</v>
      </c>
      <c r="W44" s="18">
        <v>98430</v>
      </c>
      <c r="X44" s="18">
        <v>183650.66</v>
      </c>
      <c r="Y44" s="18">
        <v>91640.85</v>
      </c>
      <c r="Z44" s="18">
        <v>91640.86</v>
      </c>
      <c r="AA44" s="18">
        <v>98430</v>
      </c>
      <c r="AB44" s="18">
        <v>98430</v>
      </c>
      <c r="AC44" s="18">
        <v>98430</v>
      </c>
      <c r="AD44" s="18">
        <v>91640.85</v>
      </c>
      <c r="AE44" s="18">
        <v>20000</v>
      </c>
      <c r="AF44" s="16" t="s">
        <v>0</v>
      </c>
    </row>
    <row r="45" spans="1:32" ht="33.75" x14ac:dyDescent="0.2">
      <c r="A45" s="29" t="s">
        <v>510</v>
      </c>
      <c r="B45" s="116" t="s">
        <v>510</v>
      </c>
      <c r="C45" s="116"/>
      <c r="D45" s="116"/>
      <c r="E45" s="116"/>
      <c r="F45" s="116"/>
      <c r="G45" s="116"/>
      <c r="H45" s="116"/>
      <c r="I45" s="30">
        <v>601</v>
      </c>
      <c r="J45" s="31">
        <v>1</v>
      </c>
      <c r="K45" s="31">
        <v>4</v>
      </c>
      <c r="L45" s="32" t="s">
        <v>0</v>
      </c>
      <c r="M45" s="30" t="s">
        <v>0</v>
      </c>
      <c r="N45" s="33">
        <v>12943227.77</v>
      </c>
      <c r="O45" s="33">
        <v>12459707.289999999</v>
      </c>
      <c r="P45" s="33">
        <f t="shared" si="0"/>
        <v>96.264297526149463</v>
      </c>
      <c r="Q45" s="119"/>
      <c r="R45" s="120"/>
      <c r="S45" s="120"/>
      <c r="T45" s="17">
        <v>2783712</v>
      </c>
      <c r="U45" s="18">
        <v>2061671.23</v>
      </c>
      <c r="V45" s="18">
        <v>2754628.18</v>
      </c>
      <c r="W45" s="18">
        <v>3222368.05</v>
      </c>
      <c r="X45" s="18">
        <v>3236310.27</v>
      </c>
      <c r="Y45" s="18">
        <v>2340542.81</v>
      </c>
      <c r="Z45" s="18">
        <v>2368817.71</v>
      </c>
      <c r="AA45" s="18">
        <v>2506030</v>
      </c>
      <c r="AB45" s="18">
        <v>2566800</v>
      </c>
      <c r="AC45" s="18">
        <v>2578884</v>
      </c>
      <c r="AD45" s="18">
        <v>2177130.65</v>
      </c>
      <c r="AE45" s="18">
        <v>758755.1</v>
      </c>
      <c r="AF45" s="16" t="s">
        <v>0</v>
      </c>
    </row>
    <row r="46" spans="1:32" ht="22.5" x14ac:dyDescent="0.2">
      <c r="A46" s="29" t="s">
        <v>90</v>
      </c>
      <c r="B46" s="116" t="s">
        <v>91</v>
      </c>
      <c r="C46" s="116"/>
      <c r="D46" s="116"/>
      <c r="E46" s="116"/>
      <c r="F46" s="116"/>
      <c r="G46" s="116"/>
      <c r="H46" s="116"/>
      <c r="I46" s="30">
        <v>601</v>
      </c>
      <c r="J46" s="31">
        <v>1</v>
      </c>
      <c r="K46" s="31">
        <v>4</v>
      </c>
      <c r="L46" s="32" t="s">
        <v>91</v>
      </c>
      <c r="M46" s="30" t="s">
        <v>0</v>
      </c>
      <c r="N46" s="33">
        <v>64130</v>
      </c>
      <c r="O46" s="33">
        <v>50630</v>
      </c>
      <c r="P46" s="33">
        <f t="shared" si="0"/>
        <v>78.949009823795407</v>
      </c>
      <c r="Q46" s="119"/>
      <c r="R46" s="120"/>
      <c r="S46" s="120"/>
      <c r="T46" s="17">
        <v>13500</v>
      </c>
      <c r="U46" s="18">
        <v>16740</v>
      </c>
      <c r="V46" s="18">
        <v>0</v>
      </c>
      <c r="W46" s="18">
        <v>13500</v>
      </c>
      <c r="X46" s="18">
        <v>16870</v>
      </c>
      <c r="Y46" s="18">
        <v>10260</v>
      </c>
      <c r="Z46" s="18">
        <v>10130</v>
      </c>
      <c r="AA46" s="18">
        <v>26940</v>
      </c>
      <c r="AB46" s="18">
        <v>13500</v>
      </c>
      <c r="AC46" s="18">
        <v>13500</v>
      </c>
      <c r="AD46" s="18">
        <v>10130</v>
      </c>
      <c r="AE46" s="18">
        <v>0</v>
      </c>
      <c r="AF46" s="16" t="s">
        <v>0</v>
      </c>
    </row>
    <row r="47" spans="1:32" ht="33.75" x14ac:dyDescent="0.2">
      <c r="A47" s="29" t="s">
        <v>88</v>
      </c>
      <c r="B47" s="116" t="s">
        <v>89</v>
      </c>
      <c r="C47" s="116"/>
      <c r="D47" s="116"/>
      <c r="E47" s="116"/>
      <c r="F47" s="116"/>
      <c r="G47" s="116"/>
      <c r="H47" s="116"/>
      <c r="I47" s="30">
        <v>601</v>
      </c>
      <c r="J47" s="31">
        <v>1</v>
      </c>
      <c r="K47" s="31">
        <v>4</v>
      </c>
      <c r="L47" s="32" t="s">
        <v>89</v>
      </c>
      <c r="M47" s="30" t="s">
        <v>0</v>
      </c>
      <c r="N47" s="33">
        <v>64130</v>
      </c>
      <c r="O47" s="33">
        <v>50630</v>
      </c>
      <c r="P47" s="33">
        <f t="shared" si="0"/>
        <v>78.949009823795407</v>
      </c>
      <c r="Q47" s="119"/>
      <c r="R47" s="120"/>
      <c r="S47" s="120"/>
      <c r="T47" s="17">
        <v>13500</v>
      </c>
      <c r="U47" s="18">
        <v>16740</v>
      </c>
      <c r="V47" s="18">
        <v>0</v>
      </c>
      <c r="W47" s="18">
        <v>13500</v>
      </c>
      <c r="X47" s="18">
        <v>16870</v>
      </c>
      <c r="Y47" s="18">
        <v>10260</v>
      </c>
      <c r="Z47" s="18">
        <v>10130</v>
      </c>
      <c r="AA47" s="18">
        <v>26940</v>
      </c>
      <c r="AB47" s="18">
        <v>13500</v>
      </c>
      <c r="AC47" s="18">
        <v>13500</v>
      </c>
      <c r="AD47" s="18">
        <v>10130</v>
      </c>
      <c r="AE47" s="18">
        <v>0</v>
      </c>
      <c r="AF47" s="16" t="s">
        <v>0</v>
      </c>
    </row>
    <row r="48" spans="1:32" x14ac:dyDescent="0.2">
      <c r="A48" s="29" t="s">
        <v>33</v>
      </c>
      <c r="B48" s="116" t="s">
        <v>87</v>
      </c>
      <c r="C48" s="116"/>
      <c r="D48" s="116"/>
      <c r="E48" s="116"/>
      <c r="F48" s="116"/>
      <c r="G48" s="116"/>
      <c r="H48" s="116"/>
      <c r="I48" s="30">
        <v>601</v>
      </c>
      <c r="J48" s="31">
        <v>1</v>
      </c>
      <c r="K48" s="31">
        <v>4</v>
      </c>
      <c r="L48" s="32" t="s">
        <v>87</v>
      </c>
      <c r="M48" s="30" t="s">
        <v>0</v>
      </c>
      <c r="N48" s="33">
        <v>64130</v>
      </c>
      <c r="O48" s="33">
        <v>50630</v>
      </c>
      <c r="P48" s="33">
        <f t="shared" si="0"/>
        <v>78.949009823795407</v>
      </c>
      <c r="Q48" s="119"/>
      <c r="R48" s="120"/>
      <c r="S48" s="120"/>
      <c r="T48" s="17">
        <v>13500</v>
      </c>
      <c r="U48" s="18">
        <v>16740</v>
      </c>
      <c r="V48" s="18">
        <v>0</v>
      </c>
      <c r="W48" s="18">
        <v>13500</v>
      </c>
      <c r="X48" s="18">
        <v>16870</v>
      </c>
      <c r="Y48" s="18">
        <v>10260</v>
      </c>
      <c r="Z48" s="18">
        <v>10130</v>
      </c>
      <c r="AA48" s="18">
        <v>26940</v>
      </c>
      <c r="AB48" s="18">
        <v>13500</v>
      </c>
      <c r="AC48" s="18">
        <v>13500</v>
      </c>
      <c r="AD48" s="18">
        <v>10130</v>
      </c>
      <c r="AE48" s="18">
        <v>0</v>
      </c>
      <c r="AF48" s="16" t="s">
        <v>0</v>
      </c>
    </row>
    <row r="49" spans="1:32" ht="22.5" x14ac:dyDescent="0.2">
      <c r="A49" s="29" t="s">
        <v>509</v>
      </c>
      <c r="B49" s="116" t="s">
        <v>508</v>
      </c>
      <c r="C49" s="116"/>
      <c r="D49" s="116"/>
      <c r="E49" s="116"/>
      <c r="F49" s="116"/>
      <c r="G49" s="116"/>
      <c r="H49" s="116"/>
      <c r="I49" s="30">
        <v>601</v>
      </c>
      <c r="J49" s="31">
        <v>1</v>
      </c>
      <c r="K49" s="31">
        <v>4</v>
      </c>
      <c r="L49" s="32" t="s">
        <v>508</v>
      </c>
      <c r="M49" s="30" t="s">
        <v>0</v>
      </c>
      <c r="N49" s="33">
        <v>64130</v>
      </c>
      <c r="O49" s="33">
        <v>50630</v>
      </c>
      <c r="P49" s="33">
        <f t="shared" si="0"/>
        <v>78.949009823795407</v>
      </c>
      <c r="Q49" s="119"/>
      <c r="R49" s="120"/>
      <c r="S49" s="120"/>
      <c r="T49" s="17">
        <v>13500</v>
      </c>
      <c r="U49" s="18">
        <v>16740</v>
      </c>
      <c r="V49" s="18">
        <v>0</v>
      </c>
      <c r="W49" s="18">
        <v>13500</v>
      </c>
      <c r="X49" s="18">
        <v>16870</v>
      </c>
      <c r="Y49" s="18">
        <v>10260</v>
      </c>
      <c r="Z49" s="18">
        <v>10130</v>
      </c>
      <c r="AA49" s="18">
        <v>26940</v>
      </c>
      <c r="AB49" s="18">
        <v>13500</v>
      </c>
      <c r="AC49" s="18">
        <v>13500</v>
      </c>
      <c r="AD49" s="18">
        <v>10130</v>
      </c>
      <c r="AE49" s="18">
        <v>0</v>
      </c>
      <c r="AF49" s="16" t="s">
        <v>0</v>
      </c>
    </row>
    <row r="50" spans="1:32" ht="22.5" x14ac:dyDescent="0.2">
      <c r="A50" s="29" t="s">
        <v>4</v>
      </c>
      <c r="B50" s="116" t="s">
        <v>4</v>
      </c>
      <c r="C50" s="116"/>
      <c r="D50" s="116"/>
      <c r="E50" s="116"/>
      <c r="F50" s="116"/>
      <c r="G50" s="116"/>
      <c r="H50" s="116"/>
      <c r="I50" s="30">
        <v>601</v>
      </c>
      <c r="J50" s="31">
        <v>1</v>
      </c>
      <c r="K50" s="31">
        <v>4</v>
      </c>
      <c r="L50" s="32" t="s">
        <v>508</v>
      </c>
      <c r="M50" s="30" t="s">
        <v>5</v>
      </c>
      <c r="N50" s="33">
        <v>64130</v>
      </c>
      <c r="O50" s="33">
        <v>50630</v>
      </c>
      <c r="P50" s="33">
        <f t="shared" si="0"/>
        <v>78.949009823795407</v>
      </c>
      <c r="Q50" s="119"/>
      <c r="R50" s="120"/>
      <c r="S50" s="120"/>
      <c r="T50" s="17">
        <v>13500</v>
      </c>
      <c r="U50" s="18">
        <v>16740</v>
      </c>
      <c r="V50" s="18">
        <v>0</v>
      </c>
      <c r="W50" s="18">
        <v>13500</v>
      </c>
      <c r="X50" s="18">
        <v>16870</v>
      </c>
      <c r="Y50" s="18">
        <v>10260</v>
      </c>
      <c r="Z50" s="18">
        <v>10130</v>
      </c>
      <c r="AA50" s="18">
        <v>26940</v>
      </c>
      <c r="AB50" s="18">
        <v>13500</v>
      </c>
      <c r="AC50" s="18">
        <v>13500</v>
      </c>
      <c r="AD50" s="18">
        <v>10130</v>
      </c>
      <c r="AE50" s="18">
        <v>0</v>
      </c>
      <c r="AF50" s="16" t="s">
        <v>0</v>
      </c>
    </row>
    <row r="51" spans="1:32" x14ac:dyDescent="0.2">
      <c r="A51" s="29" t="s">
        <v>474</v>
      </c>
      <c r="B51" s="116" t="s">
        <v>475</v>
      </c>
      <c r="C51" s="116"/>
      <c r="D51" s="116"/>
      <c r="E51" s="116"/>
      <c r="F51" s="116"/>
      <c r="G51" s="116"/>
      <c r="H51" s="116"/>
      <c r="I51" s="30">
        <v>601</v>
      </c>
      <c r="J51" s="31">
        <v>1</v>
      </c>
      <c r="K51" s="31">
        <v>4</v>
      </c>
      <c r="L51" s="32" t="s">
        <v>475</v>
      </c>
      <c r="M51" s="30" t="s">
        <v>0</v>
      </c>
      <c r="N51" s="33">
        <v>12879097.77</v>
      </c>
      <c r="O51" s="33">
        <v>12409077.289999999</v>
      </c>
      <c r="P51" s="33">
        <f t="shared" si="0"/>
        <v>96.350517028492121</v>
      </c>
      <c r="Q51" s="119"/>
      <c r="R51" s="120"/>
      <c r="S51" s="120"/>
      <c r="T51" s="17">
        <v>2770212</v>
      </c>
      <c r="U51" s="18">
        <v>2044931.23</v>
      </c>
      <c r="V51" s="18">
        <v>2754628.18</v>
      </c>
      <c r="W51" s="18">
        <v>3208868.05</v>
      </c>
      <c r="X51" s="18">
        <v>3219440.27</v>
      </c>
      <c r="Y51" s="18">
        <v>2330282.81</v>
      </c>
      <c r="Z51" s="18">
        <v>2358687.71</v>
      </c>
      <c r="AA51" s="18">
        <v>2479090</v>
      </c>
      <c r="AB51" s="18">
        <v>2553300</v>
      </c>
      <c r="AC51" s="18">
        <v>2565384</v>
      </c>
      <c r="AD51" s="18">
        <v>2167000.65</v>
      </c>
      <c r="AE51" s="18">
        <v>758755.1</v>
      </c>
      <c r="AF51" s="16" t="s">
        <v>0</v>
      </c>
    </row>
    <row r="52" spans="1:32" ht="22.5" x14ac:dyDescent="0.2">
      <c r="A52" s="29" t="s">
        <v>472</v>
      </c>
      <c r="B52" s="116" t="s">
        <v>473</v>
      </c>
      <c r="C52" s="116"/>
      <c r="D52" s="116"/>
      <c r="E52" s="116"/>
      <c r="F52" s="116"/>
      <c r="G52" s="116"/>
      <c r="H52" s="116"/>
      <c r="I52" s="30">
        <v>601</v>
      </c>
      <c r="J52" s="31">
        <v>1</v>
      </c>
      <c r="K52" s="31">
        <v>4</v>
      </c>
      <c r="L52" s="32" t="s">
        <v>473</v>
      </c>
      <c r="M52" s="30" t="s">
        <v>0</v>
      </c>
      <c r="N52" s="33">
        <v>12879097.77</v>
      </c>
      <c r="O52" s="33">
        <v>12409077.289999999</v>
      </c>
      <c r="P52" s="33">
        <f t="shared" si="0"/>
        <v>96.350517028492121</v>
      </c>
      <c r="Q52" s="119"/>
      <c r="R52" s="120"/>
      <c r="S52" s="120"/>
      <c r="T52" s="17">
        <v>2770212</v>
      </c>
      <c r="U52" s="18">
        <v>2044931.23</v>
      </c>
      <c r="V52" s="18">
        <v>2754628.18</v>
      </c>
      <c r="W52" s="18">
        <v>3208868.05</v>
      </c>
      <c r="X52" s="18">
        <v>3219440.27</v>
      </c>
      <c r="Y52" s="18">
        <v>2330282.81</v>
      </c>
      <c r="Z52" s="18">
        <v>2358687.71</v>
      </c>
      <c r="AA52" s="18">
        <v>2479090</v>
      </c>
      <c r="AB52" s="18">
        <v>2553300</v>
      </c>
      <c r="AC52" s="18">
        <v>2565384</v>
      </c>
      <c r="AD52" s="18">
        <v>2167000.65</v>
      </c>
      <c r="AE52" s="18">
        <v>758755.1</v>
      </c>
      <c r="AF52" s="16" t="s">
        <v>0</v>
      </c>
    </row>
    <row r="53" spans="1:32" ht="22.5" x14ac:dyDescent="0.2">
      <c r="A53" s="29" t="s">
        <v>21</v>
      </c>
      <c r="B53" s="116" t="s">
        <v>507</v>
      </c>
      <c r="C53" s="116"/>
      <c r="D53" s="116"/>
      <c r="E53" s="116"/>
      <c r="F53" s="116"/>
      <c r="G53" s="116"/>
      <c r="H53" s="116"/>
      <c r="I53" s="30">
        <v>601</v>
      </c>
      <c r="J53" s="31">
        <v>1</v>
      </c>
      <c r="K53" s="31">
        <v>4</v>
      </c>
      <c r="L53" s="32" t="s">
        <v>507</v>
      </c>
      <c r="M53" s="30" t="s">
        <v>0</v>
      </c>
      <c r="N53" s="33">
        <v>1748467.42</v>
      </c>
      <c r="O53" s="33">
        <v>1424069.82</v>
      </c>
      <c r="P53" s="33">
        <f t="shared" si="0"/>
        <v>81.44674608806838</v>
      </c>
      <c r="Q53" s="119"/>
      <c r="R53" s="120"/>
      <c r="S53" s="120"/>
      <c r="T53" s="17">
        <v>247905</v>
      </c>
      <c r="U53" s="18">
        <v>182020.64</v>
      </c>
      <c r="V53" s="18">
        <v>259973.62</v>
      </c>
      <c r="W53" s="18">
        <v>371479.05</v>
      </c>
      <c r="X53" s="18">
        <v>727678.05</v>
      </c>
      <c r="Y53" s="18">
        <v>268921.78000000003</v>
      </c>
      <c r="Z53" s="18">
        <v>313355.08</v>
      </c>
      <c r="AA53" s="18">
        <v>236500</v>
      </c>
      <c r="AB53" s="18">
        <v>352417.54</v>
      </c>
      <c r="AC53" s="18">
        <v>204557.37</v>
      </c>
      <c r="AD53" s="18">
        <v>204593.55</v>
      </c>
      <c r="AE53" s="18">
        <v>51898.32</v>
      </c>
      <c r="AF53" s="16" t="s">
        <v>0</v>
      </c>
    </row>
    <row r="54" spans="1:32" ht="22.5" x14ac:dyDescent="0.2">
      <c r="A54" s="29" t="s">
        <v>4</v>
      </c>
      <c r="B54" s="116" t="s">
        <v>4</v>
      </c>
      <c r="C54" s="116"/>
      <c r="D54" s="116"/>
      <c r="E54" s="116"/>
      <c r="F54" s="116"/>
      <c r="G54" s="116"/>
      <c r="H54" s="116"/>
      <c r="I54" s="30">
        <v>601</v>
      </c>
      <c r="J54" s="31">
        <v>1</v>
      </c>
      <c r="K54" s="31">
        <v>4</v>
      </c>
      <c r="L54" s="32" t="s">
        <v>507</v>
      </c>
      <c r="M54" s="30" t="s">
        <v>5</v>
      </c>
      <c r="N54" s="33">
        <v>528078.22</v>
      </c>
      <c r="O54" s="33">
        <v>481373.61</v>
      </c>
      <c r="P54" s="33">
        <f t="shared" si="0"/>
        <v>91.155740147737959</v>
      </c>
      <c r="Q54" s="119"/>
      <c r="R54" s="120"/>
      <c r="S54" s="120"/>
      <c r="T54" s="17">
        <v>108836</v>
      </c>
      <c r="U54" s="18">
        <v>34202.769999999997</v>
      </c>
      <c r="V54" s="18">
        <v>72869.539999999994</v>
      </c>
      <c r="W54" s="18">
        <v>128998.87</v>
      </c>
      <c r="X54" s="18">
        <v>243214.42</v>
      </c>
      <c r="Y54" s="18">
        <v>76165.570000000007</v>
      </c>
      <c r="Z54" s="18">
        <v>74252.960000000006</v>
      </c>
      <c r="AA54" s="18">
        <v>134600</v>
      </c>
      <c r="AB54" s="18">
        <v>120500</v>
      </c>
      <c r="AC54" s="18">
        <v>39557.370000000003</v>
      </c>
      <c r="AD54" s="18">
        <v>100242.5</v>
      </c>
      <c r="AE54" s="18">
        <v>0</v>
      </c>
      <c r="AF54" s="16" t="s">
        <v>0</v>
      </c>
    </row>
    <row r="55" spans="1:32" ht="22.5" x14ac:dyDescent="0.2">
      <c r="A55" s="29" t="s">
        <v>1</v>
      </c>
      <c r="B55" s="116" t="s">
        <v>1</v>
      </c>
      <c r="C55" s="116"/>
      <c r="D55" s="116"/>
      <c r="E55" s="116"/>
      <c r="F55" s="116"/>
      <c r="G55" s="116"/>
      <c r="H55" s="116"/>
      <c r="I55" s="30">
        <v>601</v>
      </c>
      <c r="J55" s="31">
        <v>1</v>
      </c>
      <c r="K55" s="31">
        <v>4</v>
      </c>
      <c r="L55" s="32" t="s">
        <v>507</v>
      </c>
      <c r="M55" s="30" t="s">
        <v>2</v>
      </c>
      <c r="N55" s="33">
        <v>1212550.54</v>
      </c>
      <c r="O55" s="33">
        <v>934857.55</v>
      </c>
      <c r="P55" s="33">
        <f t="shared" si="0"/>
        <v>77.098439954511093</v>
      </c>
      <c r="Q55" s="119"/>
      <c r="R55" s="120"/>
      <c r="S55" s="120"/>
      <c r="T55" s="17">
        <v>135170</v>
      </c>
      <c r="U55" s="18">
        <v>143482.92000000001</v>
      </c>
      <c r="V55" s="18">
        <v>157120.79</v>
      </c>
      <c r="W55" s="18">
        <v>211501.13</v>
      </c>
      <c r="X55" s="18">
        <v>484463.63</v>
      </c>
      <c r="Y55" s="18">
        <v>192756.21</v>
      </c>
      <c r="Z55" s="18">
        <v>239102.12</v>
      </c>
      <c r="AA55" s="18">
        <v>97900</v>
      </c>
      <c r="AB55" s="18">
        <v>231917.54</v>
      </c>
      <c r="AC55" s="18">
        <v>165000</v>
      </c>
      <c r="AD55" s="18">
        <v>100847.34</v>
      </c>
      <c r="AE55" s="18">
        <v>51898.32</v>
      </c>
      <c r="AF55" s="16" t="s">
        <v>0</v>
      </c>
    </row>
    <row r="56" spans="1:32" x14ac:dyDescent="0.2">
      <c r="A56" s="29" t="s">
        <v>14</v>
      </c>
      <c r="B56" s="116" t="s">
        <v>14</v>
      </c>
      <c r="C56" s="116"/>
      <c r="D56" s="116"/>
      <c r="E56" s="116"/>
      <c r="F56" s="116"/>
      <c r="G56" s="116"/>
      <c r="H56" s="116"/>
      <c r="I56" s="30">
        <v>601</v>
      </c>
      <c r="J56" s="31">
        <v>1</v>
      </c>
      <c r="K56" s="31">
        <v>4</v>
      </c>
      <c r="L56" s="32" t="s">
        <v>507</v>
      </c>
      <c r="M56" s="30" t="s">
        <v>15</v>
      </c>
      <c r="N56" s="33">
        <v>7838.66</v>
      </c>
      <c r="O56" s="33">
        <v>7838.66</v>
      </c>
      <c r="P56" s="33">
        <f t="shared" si="0"/>
        <v>100</v>
      </c>
      <c r="Q56" s="119"/>
      <c r="R56" s="120"/>
      <c r="S56" s="120"/>
      <c r="T56" s="17">
        <v>3899</v>
      </c>
      <c r="U56" s="18">
        <v>4334.95</v>
      </c>
      <c r="V56" s="18">
        <v>29983.29</v>
      </c>
      <c r="W56" s="18">
        <v>30979.05</v>
      </c>
      <c r="X56" s="18">
        <v>0</v>
      </c>
      <c r="Y56" s="18">
        <v>0</v>
      </c>
      <c r="Z56" s="18">
        <v>0</v>
      </c>
      <c r="AA56" s="18">
        <v>4000</v>
      </c>
      <c r="AB56" s="18">
        <v>0</v>
      </c>
      <c r="AC56" s="18">
        <v>0</v>
      </c>
      <c r="AD56" s="18">
        <v>3503.71</v>
      </c>
      <c r="AE56" s="18">
        <v>0</v>
      </c>
      <c r="AF56" s="16" t="s">
        <v>0</v>
      </c>
    </row>
    <row r="57" spans="1:32" ht="22.5" x14ac:dyDescent="0.2">
      <c r="A57" s="29" t="s">
        <v>19</v>
      </c>
      <c r="B57" s="116" t="s">
        <v>506</v>
      </c>
      <c r="C57" s="116"/>
      <c r="D57" s="116"/>
      <c r="E57" s="116"/>
      <c r="F57" s="116"/>
      <c r="G57" s="116"/>
      <c r="H57" s="116"/>
      <c r="I57" s="30">
        <v>601</v>
      </c>
      <c r="J57" s="31">
        <v>1</v>
      </c>
      <c r="K57" s="31">
        <v>4</v>
      </c>
      <c r="L57" s="32" t="s">
        <v>506</v>
      </c>
      <c r="M57" s="30" t="s">
        <v>0</v>
      </c>
      <c r="N57" s="33">
        <v>10745805.35</v>
      </c>
      <c r="O57" s="33">
        <v>10628274.92</v>
      </c>
      <c r="P57" s="33">
        <f t="shared" si="0"/>
        <v>98.906266899762898</v>
      </c>
      <c r="Q57" s="119"/>
      <c r="R57" s="120"/>
      <c r="S57" s="120"/>
      <c r="T57" s="17">
        <v>2472765</v>
      </c>
      <c r="U57" s="18">
        <v>1776868.64</v>
      </c>
      <c r="V57" s="18">
        <v>2494654.56</v>
      </c>
      <c r="W57" s="18">
        <v>2745000</v>
      </c>
      <c r="X57" s="18">
        <v>2373651.6800000002</v>
      </c>
      <c r="Y57" s="18">
        <v>2009915.24</v>
      </c>
      <c r="Z57" s="18">
        <v>1976122.96</v>
      </c>
      <c r="AA57" s="18">
        <v>2242590</v>
      </c>
      <c r="AB57" s="18">
        <v>2200882.46</v>
      </c>
      <c r="AC57" s="18">
        <v>2350942.63</v>
      </c>
      <c r="AD57" s="18">
        <v>1919390.05</v>
      </c>
      <c r="AE57" s="18">
        <v>689856.78</v>
      </c>
      <c r="AF57" s="16" t="s">
        <v>0</v>
      </c>
    </row>
    <row r="58" spans="1:32" ht="22.5" x14ac:dyDescent="0.2">
      <c r="A58" s="29" t="s">
        <v>4</v>
      </c>
      <c r="B58" s="116" t="s">
        <v>4</v>
      </c>
      <c r="C58" s="116"/>
      <c r="D58" s="116"/>
      <c r="E58" s="116"/>
      <c r="F58" s="116"/>
      <c r="G58" s="116"/>
      <c r="H58" s="116"/>
      <c r="I58" s="30">
        <v>601</v>
      </c>
      <c r="J58" s="31">
        <v>1</v>
      </c>
      <c r="K58" s="31">
        <v>4</v>
      </c>
      <c r="L58" s="32" t="s">
        <v>506</v>
      </c>
      <c r="M58" s="30" t="s">
        <v>5</v>
      </c>
      <c r="N58" s="33">
        <v>10745805.35</v>
      </c>
      <c r="O58" s="33">
        <v>10628274.92</v>
      </c>
      <c r="P58" s="33">
        <f t="shared" si="0"/>
        <v>98.906266899762898</v>
      </c>
      <c r="Q58" s="119"/>
      <c r="R58" s="120"/>
      <c r="S58" s="120"/>
      <c r="T58" s="17">
        <v>2472765</v>
      </c>
      <c r="U58" s="18">
        <v>1776868.64</v>
      </c>
      <c r="V58" s="18">
        <v>2494654.56</v>
      </c>
      <c r="W58" s="18">
        <v>2745000</v>
      </c>
      <c r="X58" s="18">
        <v>2373651.6800000002</v>
      </c>
      <c r="Y58" s="18">
        <v>2009915.24</v>
      </c>
      <c r="Z58" s="18">
        <v>1976122.96</v>
      </c>
      <c r="AA58" s="18">
        <v>2242590</v>
      </c>
      <c r="AB58" s="18">
        <v>2200882.46</v>
      </c>
      <c r="AC58" s="18">
        <v>2350942.63</v>
      </c>
      <c r="AD58" s="18">
        <v>1919390.05</v>
      </c>
      <c r="AE58" s="18">
        <v>689856.78</v>
      </c>
      <c r="AF58" s="16" t="s">
        <v>0</v>
      </c>
    </row>
    <row r="59" spans="1:32" ht="33.75" x14ac:dyDescent="0.2">
      <c r="A59" s="29" t="s">
        <v>505</v>
      </c>
      <c r="B59" s="116" t="s">
        <v>504</v>
      </c>
      <c r="C59" s="116"/>
      <c r="D59" s="116"/>
      <c r="E59" s="116"/>
      <c r="F59" s="116"/>
      <c r="G59" s="116"/>
      <c r="H59" s="116"/>
      <c r="I59" s="30">
        <v>601</v>
      </c>
      <c r="J59" s="31">
        <v>1</v>
      </c>
      <c r="K59" s="31">
        <v>4</v>
      </c>
      <c r="L59" s="32" t="s">
        <v>504</v>
      </c>
      <c r="M59" s="30" t="s">
        <v>0</v>
      </c>
      <c r="N59" s="33">
        <v>12770</v>
      </c>
      <c r="O59" s="33">
        <v>12770</v>
      </c>
      <c r="P59" s="33">
        <f t="shared" si="0"/>
        <v>100</v>
      </c>
      <c r="Q59" s="119"/>
      <c r="R59" s="120"/>
      <c r="S59" s="120"/>
      <c r="T59" s="17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12770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6" t="s">
        <v>0</v>
      </c>
    </row>
    <row r="60" spans="1:32" ht="22.5" x14ac:dyDescent="0.2">
      <c r="A60" s="29" t="s">
        <v>1</v>
      </c>
      <c r="B60" s="116" t="s">
        <v>1</v>
      </c>
      <c r="C60" s="116"/>
      <c r="D60" s="116"/>
      <c r="E60" s="116"/>
      <c r="F60" s="116"/>
      <c r="G60" s="116"/>
      <c r="H60" s="116"/>
      <c r="I60" s="30">
        <v>601</v>
      </c>
      <c r="J60" s="31">
        <v>1</v>
      </c>
      <c r="K60" s="31">
        <v>4</v>
      </c>
      <c r="L60" s="32" t="s">
        <v>504</v>
      </c>
      <c r="M60" s="30" t="s">
        <v>2</v>
      </c>
      <c r="N60" s="33">
        <v>12770</v>
      </c>
      <c r="O60" s="33">
        <v>12770</v>
      </c>
      <c r="P60" s="33">
        <f t="shared" si="0"/>
        <v>100</v>
      </c>
      <c r="Q60" s="119"/>
      <c r="R60" s="120"/>
      <c r="S60" s="120"/>
      <c r="T60" s="17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12770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6" t="s">
        <v>0</v>
      </c>
    </row>
    <row r="61" spans="1:32" ht="22.5" x14ac:dyDescent="0.2">
      <c r="A61" s="29" t="s">
        <v>503</v>
      </c>
      <c r="B61" s="116" t="s">
        <v>502</v>
      </c>
      <c r="C61" s="116"/>
      <c r="D61" s="116"/>
      <c r="E61" s="116"/>
      <c r="F61" s="116"/>
      <c r="G61" s="116"/>
      <c r="H61" s="116"/>
      <c r="I61" s="30">
        <v>601</v>
      </c>
      <c r="J61" s="31">
        <v>1</v>
      </c>
      <c r="K61" s="31">
        <v>4</v>
      </c>
      <c r="L61" s="32" t="s">
        <v>502</v>
      </c>
      <c r="M61" s="30" t="s">
        <v>0</v>
      </c>
      <c r="N61" s="33">
        <v>372055</v>
      </c>
      <c r="O61" s="33">
        <v>343962.55</v>
      </c>
      <c r="P61" s="33">
        <f t="shared" si="0"/>
        <v>92.449382483772553</v>
      </c>
      <c r="Q61" s="119"/>
      <c r="R61" s="120"/>
      <c r="S61" s="120"/>
      <c r="T61" s="17">
        <v>49542</v>
      </c>
      <c r="U61" s="18">
        <v>86041.95</v>
      </c>
      <c r="V61" s="18">
        <v>0</v>
      </c>
      <c r="W61" s="18">
        <v>92389</v>
      </c>
      <c r="X61" s="18">
        <v>118110.54</v>
      </c>
      <c r="Y61" s="18">
        <v>51445.79</v>
      </c>
      <c r="Z61" s="18">
        <v>56439.67</v>
      </c>
      <c r="AA61" s="18">
        <v>0</v>
      </c>
      <c r="AB61" s="18">
        <v>0</v>
      </c>
      <c r="AC61" s="18">
        <v>9884</v>
      </c>
      <c r="AD61" s="18">
        <v>43017.05</v>
      </c>
      <c r="AE61" s="18">
        <v>17000</v>
      </c>
      <c r="AF61" s="16" t="s">
        <v>0</v>
      </c>
    </row>
    <row r="62" spans="1:32" ht="22.5" x14ac:dyDescent="0.2">
      <c r="A62" s="29" t="s">
        <v>4</v>
      </c>
      <c r="B62" s="116" t="s">
        <v>4</v>
      </c>
      <c r="C62" s="116"/>
      <c r="D62" s="116"/>
      <c r="E62" s="116"/>
      <c r="F62" s="116"/>
      <c r="G62" s="116"/>
      <c r="H62" s="116"/>
      <c r="I62" s="30">
        <v>601</v>
      </c>
      <c r="J62" s="31">
        <v>1</v>
      </c>
      <c r="K62" s="31">
        <v>4</v>
      </c>
      <c r="L62" s="32" t="s">
        <v>502</v>
      </c>
      <c r="M62" s="30" t="s">
        <v>5</v>
      </c>
      <c r="N62" s="33">
        <v>301085</v>
      </c>
      <c r="O62" s="33">
        <v>274892.55</v>
      </c>
      <c r="P62" s="33">
        <f t="shared" si="0"/>
        <v>91.300645996977593</v>
      </c>
      <c r="Q62" s="119"/>
      <c r="R62" s="120"/>
      <c r="S62" s="120"/>
      <c r="T62" s="17">
        <v>39542</v>
      </c>
      <c r="U62" s="18">
        <v>63071.95</v>
      </c>
      <c r="V62" s="18">
        <v>0</v>
      </c>
      <c r="W62" s="18">
        <v>89489</v>
      </c>
      <c r="X62" s="18">
        <v>109610.54</v>
      </c>
      <c r="Y62" s="18">
        <v>39445.79</v>
      </c>
      <c r="Z62" s="18">
        <v>43539.67</v>
      </c>
      <c r="AA62" s="18">
        <v>0</v>
      </c>
      <c r="AB62" s="18">
        <v>0</v>
      </c>
      <c r="AC62" s="18">
        <v>9884</v>
      </c>
      <c r="AD62" s="18">
        <v>28417.05</v>
      </c>
      <c r="AE62" s="18">
        <v>17000</v>
      </c>
      <c r="AF62" s="16" t="s">
        <v>0</v>
      </c>
    </row>
    <row r="63" spans="1:32" ht="22.5" x14ac:dyDescent="0.2">
      <c r="A63" s="29" t="s">
        <v>1</v>
      </c>
      <c r="B63" s="116" t="s">
        <v>1</v>
      </c>
      <c r="C63" s="116"/>
      <c r="D63" s="116"/>
      <c r="E63" s="116"/>
      <c r="F63" s="116"/>
      <c r="G63" s="116"/>
      <c r="H63" s="116"/>
      <c r="I63" s="30">
        <v>601</v>
      </c>
      <c r="J63" s="31">
        <v>1</v>
      </c>
      <c r="K63" s="31">
        <v>4</v>
      </c>
      <c r="L63" s="32" t="s">
        <v>502</v>
      </c>
      <c r="M63" s="30" t="s">
        <v>2</v>
      </c>
      <c r="N63" s="33">
        <v>70970</v>
      </c>
      <c r="O63" s="33">
        <v>69070</v>
      </c>
      <c r="P63" s="33">
        <f t="shared" si="0"/>
        <v>97.322812455967309</v>
      </c>
      <c r="Q63" s="119"/>
      <c r="R63" s="120"/>
      <c r="S63" s="120"/>
      <c r="T63" s="17">
        <v>10000</v>
      </c>
      <c r="U63" s="18">
        <v>22970</v>
      </c>
      <c r="V63" s="18">
        <v>0</v>
      </c>
      <c r="W63" s="18">
        <v>2900</v>
      </c>
      <c r="X63" s="18">
        <v>8500</v>
      </c>
      <c r="Y63" s="18">
        <v>12000</v>
      </c>
      <c r="Z63" s="18">
        <v>12900</v>
      </c>
      <c r="AA63" s="18">
        <v>0</v>
      </c>
      <c r="AB63" s="18">
        <v>0</v>
      </c>
      <c r="AC63" s="18">
        <v>0</v>
      </c>
      <c r="AD63" s="18">
        <v>14600</v>
      </c>
      <c r="AE63" s="18">
        <v>0</v>
      </c>
      <c r="AF63" s="16" t="s">
        <v>0</v>
      </c>
    </row>
    <row r="64" spans="1:32" x14ac:dyDescent="0.2">
      <c r="A64" s="29" t="s">
        <v>501</v>
      </c>
      <c r="B64" s="116" t="s">
        <v>501</v>
      </c>
      <c r="C64" s="116"/>
      <c r="D64" s="116"/>
      <c r="E64" s="116"/>
      <c r="F64" s="116"/>
      <c r="G64" s="116"/>
      <c r="H64" s="116"/>
      <c r="I64" s="30">
        <v>601</v>
      </c>
      <c r="J64" s="31">
        <v>1</v>
      </c>
      <c r="K64" s="31">
        <v>5</v>
      </c>
      <c r="L64" s="32" t="s">
        <v>0</v>
      </c>
      <c r="M64" s="30" t="s">
        <v>0</v>
      </c>
      <c r="N64" s="33">
        <v>24360</v>
      </c>
      <c r="O64" s="33">
        <v>1000</v>
      </c>
      <c r="P64" s="33">
        <f t="shared" si="0"/>
        <v>4.1050903119868636</v>
      </c>
      <c r="Q64" s="119"/>
      <c r="R64" s="120"/>
      <c r="S64" s="120"/>
      <c r="T64" s="17">
        <v>0</v>
      </c>
      <c r="U64" s="18">
        <v>1000</v>
      </c>
      <c r="V64" s="18">
        <v>0</v>
      </c>
      <c r="W64" s="18">
        <v>0</v>
      </c>
      <c r="X64" s="18">
        <v>23360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6" t="s">
        <v>0</v>
      </c>
    </row>
    <row r="65" spans="1:32" x14ac:dyDescent="0.2">
      <c r="A65" s="29" t="s">
        <v>474</v>
      </c>
      <c r="B65" s="116" t="s">
        <v>475</v>
      </c>
      <c r="C65" s="116"/>
      <c r="D65" s="116"/>
      <c r="E65" s="116"/>
      <c r="F65" s="116"/>
      <c r="G65" s="116"/>
      <c r="H65" s="116"/>
      <c r="I65" s="30">
        <v>601</v>
      </c>
      <c r="J65" s="31">
        <v>1</v>
      </c>
      <c r="K65" s="31">
        <v>5</v>
      </c>
      <c r="L65" s="32" t="s">
        <v>475</v>
      </c>
      <c r="M65" s="30" t="s">
        <v>0</v>
      </c>
      <c r="N65" s="33">
        <v>24360</v>
      </c>
      <c r="O65" s="33">
        <v>1000</v>
      </c>
      <c r="P65" s="33">
        <f t="shared" si="0"/>
        <v>4.1050903119868636</v>
      </c>
      <c r="Q65" s="119"/>
      <c r="R65" s="120"/>
      <c r="S65" s="120"/>
      <c r="T65" s="17">
        <v>0</v>
      </c>
      <c r="U65" s="18">
        <v>1000</v>
      </c>
      <c r="V65" s="18">
        <v>0</v>
      </c>
      <c r="W65" s="18">
        <v>0</v>
      </c>
      <c r="X65" s="18">
        <v>23360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6" t="s">
        <v>0</v>
      </c>
    </row>
    <row r="66" spans="1:32" ht="22.5" x14ac:dyDescent="0.2">
      <c r="A66" s="29" t="s">
        <v>472</v>
      </c>
      <c r="B66" s="116" t="s">
        <v>473</v>
      </c>
      <c r="C66" s="116"/>
      <c r="D66" s="116"/>
      <c r="E66" s="116"/>
      <c r="F66" s="116"/>
      <c r="G66" s="116"/>
      <c r="H66" s="116"/>
      <c r="I66" s="30">
        <v>601</v>
      </c>
      <c r="J66" s="31">
        <v>1</v>
      </c>
      <c r="K66" s="31">
        <v>5</v>
      </c>
      <c r="L66" s="32" t="s">
        <v>473</v>
      </c>
      <c r="M66" s="30" t="s">
        <v>0</v>
      </c>
      <c r="N66" s="33">
        <v>24360</v>
      </c>
      <c r="O66" s="33">
        <v>1000</v>
      </c>
      <c r="P66" s="33">
        <f t="shared" si="0"/>
        <v>4.1050903119868636</v>
      </c>
      <c r="Q66" s="119"/>
      <c r="R66" s="120"/>
      <c r="S66" s="120"/>
      <c r="T66" s="17">
        <v>0</v>
      </c>
      <c r="U66" s="18">
        <v>1000</v>
      </c>
      <c r="V66" s="18">
        <v>0</v>
      </c>
      <c r="W66" s="18">
        <v>0</v>
      </c>
      <c r="X66" s="18">
        <v>23360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6" t="s">
        <v>0</v>
      </c>
    </row>
    <row r="67" spans="1:32" ht="33.75" x14ac:dyDescent="0.2">
      <c r="A67" s="29" t="s">
        <v>500</v>
      </c>
      <c r="B67" s="116" t="s">
        <v>499</v>
      </c>
      <c r="C67" s="116"/>
      <c r="D67" s="116"/>
      <c r="E67" s="116"/>
      <c r="F67" s="116"/>
      <c r="G67" s="116"/>
      <c r="H67" s="116"/>
      <c r="I67" s="30">
        <v>601</v>
      </c>
      <c r="J67" s="31">
        <v>1</v>
      </c>
      <c r="K67" s="31">
        <v>5</v>
      </c>
      <c r="L67" s="32" t="s">
        <v>499</v>
      </c>
      <c r="M67" s="30" t="s">
        <v>0</v>
      </c>
      <c r="N67" s="33">
        <v>24360</v>
      </c>
      <c r="O67" s="33">
        <v>1000</v>
      </c>
      <c r="P67" s="33">
        <f t="shared" si="0"/>
        <v>4.1050903119868636</v>
      </c>
      <c r="Q67" s="119"/>
      <c r="R67" s="120"/>
      <c r="S67" s="120"/>
      <c r="T67" s="17">
        <v>0</v>
      </c>
      <c r="U67" s="18">
        <v>1000</v>
      </c>
      <c r="V67" s="18">
        <v>0</v>
      </c>
      <c r="W67" s="18">
        <v>0</v>
      </c>
      <c r="X67" s="18">
        <v>23360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6" t="s">
        <v>0</v>
      </c>
    </row>
    <row r="68" spans="1:32" ht="22.5" x14ac:dyDescent="0.2">
      <c r="A68" s="29" t="s">
        <v>1</v>
      </c>
      <c r="B68" s="116" t="s">
        <v>1</v>
      </c>
      <c r="C68" s="116"/>
      <c r="D68" s="116"/>
      <c r="E68" s="116"/>
      <c r="F68" s="116"/>
      <c r="G68" s="116"/>
      <c r="H68" s="116"/>
      <c r="I68" s="30">
        <v>601</v>
      </c>
      <c r="J68" s="31">
        <v>1</v>
      </c>
      <c r="K68" s="31">
        <v>5</v>
      </c>
      <c r="L68" s="32" t="s">
        <v>499</v>
      </c>
      <c r="M68" s="30" t="s">
        <v>2</v>
      </c>
      <c r="N68" s="33">
        <v>24360</v>
      </c>
      <c r="O68" s="33">
        <v>1000</v>
      </c>
      <c r="P68" s="33">
        <f t="shared" si="0"/>
        <v>4.1050903119868636</v>
      </c>
      <c r="Q68" s="119"/>
      <c r="R68" s="120"/>
      <c r="S68" s="120"/>
      <c r="T68" s="17">
        <v>0</v>
      </c>
      <c r="U68" s="18">
        <v>1000</v>
      </c>
      <c r="V68" s="18">
        <v>0</v>
      </c>
      <c r="W68" s="18">
        <v>0</v>
      </c>
      <c r="X68" s="18">
        <v>23360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6" t="s">
        <v>0</v>
      </c>
    </row>
    <row r="69" spans="1:32" x14ac:dyDescent="0.2">
      <c r="A69" s="29" t="s">
        <v>13</v>
      </c>
      <c r="B69" s="116" t="s">
        <v>13</v>
      </c>
      <c r="C69" s="116"/>
      <c r="D69" s="116"/>
      <c r="E69" s="116"/>
      <c r="F69" s="116"/>
      <c r="G69" s="116"/>
      <c r="H69" s="116"/>
      <c r="I69" s="30">
        <v>601</v>
      </c>
      <c r="J69" s="31">
        <v>1</v>
      </c>
      <c r="K69" s="31">
        <v>13</v>
      </c>
      <c r="L69" s="32" t="s">
        <v>0</v>
      </c>
      <c r="M69" s="30" t="s">
        <v>0</v>
      </c>
      <c r="N69" s="33">
        <v>4204273.1100000003</v>
      </c>
      <c r="O69" s="33">
        <v>3135901.28</v>
      </c>
      <c r="P69" s="33">
        <f t="shared" si="0"/>
        <v>74.588429389640666</v>
      </c>
      <c r="Q69" s="119"/>
      <c r="R69" s="120"/>
      <c r="S69" s="120"/>
      <c r="T69" s="17">
        <v>618439.16</v>
      </c>
      <c r="U69" s="18">
        <v>656529.43999999994</v>
      </c>
      <c r="V69" s="18">
        <v>678610.73</v>
      </c>
      <c r="W69" s="18">
        <v>758346</v>
      </c>
      <c r="X69" s="18">
        <v>1647924.41</v>
      </c>
      <c r="Y69" s="18">
        <v>572760.19999999995</v>
      </c>
      <c r="Z69" s="18">
        <v>551905.46</v>
      </c>
      <c r="AA69" s="18">
        <v>492280</v>
      </c>
      <c r="AB69" s="18">
        <v>742813.92</v>
      </c>
      <c r="AC69" s="18">
        <v>1422001.4</v>
      </c>
      <c r="AD69" s="18">
        <v>611049.51</v>
      </c>
      <c r="AE69" s="18">
        <v>164104.09</v>
      </c>
      <c r="AF69" s="16" t="s">
        <v>0</v>
      </c>
    </row>
    <row r="70" spans="1:32" x14ac:dyDescent="0.2">
      <c r="A70" s="29" t="s">
        <v>59</v>
      </c>
      <c r="B70" s="116" t="s">
        <v>60</v>
      </c>
      <c r="C70" s="116"/>
      <c r="D70" s="116"/>
      <c r="E70" s="116"/>
      <c r="F70" s="116"/>
      <c r="G70" s="116"/>
      <c r="H70" s="116"/>
      <c r="I70" s="30">
        <v>601</v>
      </c>
      <c r="J70" s="31">
        <v>1</v>
      </c>
      <c r="K70" s="31">
        <v>13</v>
      </c>
      <c r="L70" s="32" t="s">
        <v>60</v>
      </c>
      <c r="M70" s="30" t="s">
        <v>0</v>
      </c>
      <c r="N70" s="33">
        <v>3904131.84</v>
      </c>
      <c r="O70" s="33">
        <v>2932954.87</v>
      </c>
      <c r="P70" s="33">
        <f t="shared" si="0"/>
        <v>75.12438078935368</v>
      </c>
      <c r="Q70" s="119"/>
      <c r="R70" s="120"/>
      <c r="S70" s="120"/>
      <c r="T70" s="17">
        <v>550403.16</v>
      </c>
      <c r="U70" s="18">
        <v>621477.05000000005</v>
      </c>
      <c r="V70" s="18">
        <v>436900</v>
      </c>
      <c r="W70" s="18">
        <v>705742</v>
      </c>
      <c r="X70" s="18">
        <v>1512268.29</v>
      </c>
      <c r="Y70" s="18">
        <v>533109.9</v>
      </c>
      <c r="Z70" s="18">
        <v>532782.49</v>
      </c>
      <c r="AA70" s="18">
        <v>446244</v>
      </c>
      <c r="AB70" s="18">
        <v>611277.92000000004</v>
      </c>
      <c r="AC70" s="18">
        <v>1374965.4</v>
      </c>
      <c r="AD70" s="18">
        <v>540390.02</v>
      </c>
      <c r="AE70" s="18">
        <v>164104.09</v>
      </c>
      <c r="AF70" s="16" t="s">
        <v>0</v>
      </c>
    </row>
    <row r="71" spans="1:32" x14ac:dyDescent="0.2">
      <c r="A71" s="29" t="s">
        <v>57</v>
      </c>
      <c r="B71" s="116" t="s">
        <v>58</v>
      </c>
      <c r="C71" s="116"/>
      <c r="D71" s="116"/>
      <c r="E71" s="116"/>
      <c r="F71" s="116"/>
      <c r="G71" s="116"/>
      <c r="H71" s="116"/>
      <c r="I71" s="30">
        <v>601</v>
      </c>
      <c r="J71" s="31">
        <v>1</v>
      </c>
      <c r="K71" s="31">
        <v>13</v>
      </c>
      <c r="L71" s="32" t="s">
        <v>58</v>
      </c>
      <c r="M71" s="30" t="s">
        <v>0</v>
      </c>
      <c r="N71" s="33">
        <v>315789.46999999997</v>
      </c>
      <c r="O71" s="33">
        <v>0</v>
      </c>
      <c r="P71" s="33">
        <f t="shared" si="0"/>
        <v>0</v>
      </c>
      <c r="Q71" s="119"/>
      <c r="R71" s="120"/>
      <c r="S71" s="120"/>
      <c r="T71" s="17">
        <v>100263.16</v>
      </c>
      <c r="U71" s="18">
        <v>0</v>
      </c>
      <c r="V71" s="18">
        <v>0</v>
      </c>
      <c r="W71" s="18">
        <v>5000</v>
      </c>
      <c r="X71" s="18">
        <v>315789.46999999997</v>
      </c>
      <c r="Y71" s="18">
        <v>0</v>
      </c>
      <c r="Z71" s="18">
        <v>0</v>
      </c>
      <c r="AA71" s="18">
        <v>0</v>
      </c>
      <c r="AB71" s="18">
        <v>0</v>
      </c>
      <c r="AC71" s="18">
        <v>957900</v>
      </c>
      <c r="AD71" s="18">
        <v>0</v>
      </c>
      <c r="AE71" s="18">
        <v>0</v>
      </c>
      <c r="AF71" s="16" t="s">
        <v>0</v>
      </c>
    </row>
    <row r="72" spans="1:32" ht="22.5" x14ac:dyDescent="0.2">
      <c r="A72" s="29" t="s">
        <v>193</v>
      </c>
      <c r="B72" s="116" t="s">
        <v>194</v>
      </c>
      <c r="C72" s="116"/>
      <c r="D72" s="116"/>
      <c r="E72" s="116"/>
      <c r="F72" s="116"/>
      <c r="G72" s="116"/>
      <c r="H72" s="116"/>
      <c r="I72" s="30">
        <v>601</v>
      </c>
      <c r="J72" s="31">
        <v>1</v>
      </c>
      <c r="K72" s="31">
        <v>13</v>
      </c>
      <c r="L72" s="32" t="s">
        <v>194</v>
      </c>
      <c r="M72" s="30" t="s">
        <v>0</v>
      </c>
      <c r="N72" s="33">
        <v>315789.46999999997</v>
      </c>
      <c r="O72" s="33">
        <v>0</v>
      </c>
      <c r="P72" s="33">
        <f t="shared" si="0"/>
        <v>0</v>
      </c>
      <c r="Q72" s="119"/>
      <c r="R72" s="120"/>
      <c r="S72" s="120"/>
      <c r="T72" s="17">
        <v>0</v>
      </c>
      <c r="U72" s="18">
        <v>0</v>
      </c>
      <c r="V72" s="18">
        <v>0</v>
      </c>
      <c r="W72" s="18">
        <v>0</v>
      </c>
      <c r="X72" s="18">
        <v>315789.46999999997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6" t="s">
        <v>0</v>
      </c>
    </row>
    <row r="73" spans="1:32" ht="45" x14ac:dyDescent="0.2">
      <c r="A73" s="29" t="s">
        <v>498</v>
      </c>
      <c r="B73" s="116" t="s">
        <v>497</v>
      </c>
      <c r="C73" s="116"/>
      <c r="D73" s="116"/>
      <c r="E73" s="116"/>
      <c r="F73" s="116"/>
      <c r="G73" s="116"/>
      <c r="H73" s="116"/>
      <c r="I73" s="30">
        <v>601</v>
      </c>
      <c r="J73" s="31">
        <v>1</v>
      </c>
      <c r="K73" s="31">
        <v>13</v>
      </c>
      <c r="L73" s="32" t="s">
        <v>497</v>
      </c>
      <c r="M73" s="30" t="s">
        <v>0</v>
      </c>
      <c r="N73" s="33">
        <v>300000</v>
      </c>
      <c r="O73" s="33">
        <v>0</v>
      </c>
      <c r="P73" s="33">
        <f t="shared" ref="P73:P136" si="1">O73/N73*100</f>
        <v>0</v>
      </c>
      <c r="Q73" s="119"/>
      <c r="R73" s="120"/>
      <c r="S73" s="120"/>
      <c r="T73" s="17">
        <v>0</v>
      </c>
      <c r="U73" s="18">
        <v>0</v>
      </c>
      <c r="V73" s="18">
        <v>0</v>
      </c>
      <c r="W73" s="18">
        <v>0</v>
      </c>
      <c r="X73" s="18">
        <v>300000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6" t="s">
        <v>0</v>
      </c>
    </row>
    <row r="74" spans="1:32" ht="22.5" x14ac:dyDescent="0.2">
      <c r="A74" s="29" t="s">
        <v>1</v>
      </c>
      <c r="B74" s="116" t="s">
        <v>1</v>
      </c>
      <c r="C74" s="116"/>
      <c r="D74" s="116"/>
      <c r="E74" s="116"/>
      <c r="F74" s="116"/>
      <c r="G74" s="116"/>
      <c r="H74" s="116"/>
      <c r="I74" s="30">
        <v>601</v>
      </c>
      <c r="J74" s="31">
        <v>1</v>
      </c>
      <c r="K74" s="31">
        <v>13</v>
      </c>
      <c r="L74" s="32" t="s">
        <v>497</v>
      </c>
      <c r="M74" s="30" t="s">
        <v>2</v>
      </c>
      <c r="N74" s="33">
        <v>300000</v>
      </c>
      <c r="O74" s="33">
        <v>0</v>
      </c>
      <c r="P74" s="33">
        <f t="shared" si="1"/>
        <v>0</v>
      </c>
      <c r="Q74" s="119"/>
      <c r="R74" s="120"/>
      <c r="S74" s="120"/>
      <c r="T74" s="17">
        <v>0</v>
      </c>
      <c r="U74" s="18">
        <v>0</v>
      </c>
      <c r="V74" s="18">
        <v>0</v>
      </c>
      <c r="W74" s="18">
        <v>0</v>
      </c>
      <c r="X74" s="18">
        <v>300000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6" t="s">
        <v>0</v>
      </c>
    </row>
    <row r="75" spans="1:32" ht="45" x14ac:dyDescent="0.2">
      <c r="A75" s="29" t="s">
        <v>496</v>
      </c>
      <c r="B75" s="116" t="s">
        <v>495</v>
      </c>
      <c r="C75" s="116"/>
      <c r="D75" s="116"/>
      <c r="E75" s="116"/>
      <c r="F75" s="116"/>
      <c r="G75" s="116"/>
      <c r="H75" s="116"/>
      <c r="I75" s="30">
        <v>601</v>
      </c>
      <c r="J75" s="31">
        <v>1</v>
      </c>
      <c r="K75" s="31">
        <v>13</v>
      </c>
      <c r="L75" s="32" t="s">
        <v>495</v>
      </c>
      <c r="M75" s="30" t="s">
        <v>0</v>
      </c>
      <c r="N75" s="33">
        <v>15789.47</v>
      </c>
      <c r="O75" s="33">
        <v>0</v>
      </c>
      <c r="P75" s="33">
        <f t="shared" si="1"/>
        <v>0</v>
      </c>
      <c r="Q75" s="119"/>
      <c r="R75" s="120"/>
      <c r="S75" s="120"/>
      <c r="T75" s="17">
        <v>0</v>
      </c>
      <c r="U75" s="18">
        <v>0</v>
      </c>
      <c r="V75" s="18">
        <v>0</v>
      </c>
      <c r="W75" s="18">
        <v>0</v>
      </c>
      <c r="X75" s="18">
        <v>15789.47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6" t="s">
        <v>0</v>
      </c>
    </row>
    <row r="76" spans="1:32" ht="22.5" x14ac:dyDescent="0.2">
      <c r="A76" s="29" t="s">
        <v>1</v>
      </c>
      <c r="B76" s="116" t="s">
        <v>1</v>
      </c>
      <c r="C76" s="116"/>
      <c r="D76" s="116"/>
      <c r="E76" s="116"/>
      <c r="F76" s="116"/>
      <c r="G76" s="116"/>
      <c r="H76" s="116"/>
      <c r="I76" s="30">
        <v>601</v>
      </c>
      <c r="J76" s="31">
        <v>1</v>
      </c>
      <c r="K76" s="31">
        <v>13</v>
      </c>
      <c r="L76" s="32" t="s">
        <v>495</v>
      </c>
      <c r="M76" s="30" t="s">
        <v>2</v>
      </c>
      <c r="N76" s="33">
        <v>15789.47</v>
      </c>
      <c r="O76" s="33">
        <v>0</v>
      </c>
      <c r="P76" s="33">
        <f t="shared" si="1"/>
        <v>0</v>
      </c>
      <c r="Q76" s="119"/>
      <c r="R76" s="120"/>
      <c r="S76" s="120"/>
      <c r="T76" s="17">
        <v>0</v>
      </c>
      <c r="U76" s="18">
        <v>0</v>
      </c>
      <c r="V76" s="18">
        <v>0</v>
      </c>
      <c r="W76" s="18">
        <v>0</v>
      </c>
      <c r="X76" s="18">
        <v>15789.47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6" t="s">
        <v>0</v>
      </c>
    </row>
    <row r="77" spans="1:32" ht="33.75" x14ac:dyDescent="0.2">
      <c r="A77" s="29" t="s">
        <v>493</v>
      </c>
      <c r="B77" s="116" t="s">
        <v>494</v>
      </c>
      <c r="C77" s="116"/>
      <c r="D77" s="116"/>
      <c r="E77" s="116"/>
      <c r="F77" s="116"/>
      <c r="G77" s="116"/>
      <c r="H77" s="116"/>
      <c r="I77" s="30">
        <v>601</v>
      </c>
      <c r="J77" s="31">
        <v>1</v>
      </c>
      <c r="K77" s="31">
        <v>13</v>
      </c>
      <c r="L77" s="32" t="s">
        <v>494</v>
      </c>
      <c r="M77" s="30" t="s">
        <v>0</v>
      </c>
      <c r="N77" s="33">
        <v>20000</v>
      </c>
      <c r="O77" s="33">
        <v>20000</v>
      </c>
      <c r="P77" s="33">
        <f t="shared" si="1"/>
        <v>100</v>
      </c>
      <c r="Q77" s="119"/>
      <c r="R77" s="120"/>
      <c r="S77" s="120"/>
      <c r="T77" s="17">
        <v>0</v>
      </c>
      <c r="U77" s="18">
        <v>20000</v>
      </c>
      <c r="V77" s="18">
        <v>0</v>
      </c>
      <c r="W77" s="18">
        <v>80000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6" t="s">
        <v>0</v>
      </c>
    </row>
    <row r="78" spans="1:32" ht="33.75" x14ac:dyDescent="0.2">
      <c r="A78" s="29" t="s">
        <v>491</v>
      </c>
      <c r="B78" s="116" t="s">
        <v>492</v>
      </c>
      <c r="C78" s="116"/>
      <c r="D78" s="116"/>
      <c r="E78" s="116"/>
      <c r="F78" s="116"/>
      <c r="G78" s="116"/>
      <c r="H78" s="116"/>
      <c r="I78" s="30">
        <v>601</v>
      </c>
      <c r="J78" s="31">
        <v>1</v>
      </c>
      <c r="K78" s="31">
        <v>13</v>
      </c>
      <c r="L78" s="32" t="s">
        <v>492</v>
      </c>
      <c r="M78" s="30" t="s">
        <v>0</v>
      </c>
      <c r="N78" s="33">
        <v>20000</v>
      </c>
      <c r="O78" s="33">
        <v>20000</v>
      </c>
      <c r="P78" s="33">
        <f t="shared" si="1"/>
        <v>100</v>
      </c>
      <c r="Q78" s="119"/>
      <c r="R78" s="120"/>
      <c r="S78" s="120"/>
      <c r="T78" s="17">
        <v>0</v>
      </c>
      <c r="U78" s="18">
        <v>20000</v>
      </c>
      <c r="V78" s="18">
        <v>0</v>
      </c>
      <c r="W78" s="18">
        <v>80000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6" t="s">
        <v>0</v>
      </c>
    </row>
    <row r="79" spans="1:32" ht="22.5" x14ac:dyDescent="0.2">
      <c r="A79" s="29" t="s">
        <v>490</v>
      </c>
      <c r="B79" s="116" t="s">
        <v>489</v>
      </c>
      <c r="C79" s="116"/>
      <c r="D79" s="116"/>
      <c r="E79" s="116"/>
      <c r="F79" s="116"/>
      <c r="G79" s="116"/>
      <c r="H79" s="116"/>
      <c r="I79" s="30">
        <v>601</v>
      </c>
      <c r="J79" s="31">
        <v>1</v>
      </c>
      <c r="K79" s="31">
        <v>13</v>
      </c>
      <c r="L79" s="32" t="s">
        <v>489</v>
      </c>
      <c r="M79" s="30" t="s">
        <v>0</v>
      </c>
      <c r="N79" s="33">
        <v>20000</v>
      </c>
      <c r="O79" s="33">
        <v>20000</v>
      </c>
      <c r="P79" s="33">
        <f t="shared" si="1"/>
        <v>100</v>
      </c>
      <c r="Q79" s="119"/>
      <c r="R79" s="120"/>
      <c r="S79" s="120"/>
      <c r="T79" s="17">
        <v>0</v>
      </c>
      <c r="U79" s="18">
        <v>20000</v>
      </c>
      <c r="V79" s="18">
        <v>0</v>
      </c>
      <c r="W79" s="18">
        <v>80000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6" t="s">
        <v>0</v>
      </c>
    </row>
    <row r="80" spans="1:32" ht="22.5" x14ac:dyDescent="0.2">
      <c r="A80" s="29" t="s">
        <v>1</v>
      </c>
      <c r="B80" s="116" t="s">
        <v>1</v>
      </c>
      <c r="C80" s="116"/>
      <c r="D80" s="116"/>
      <c r="E80" s="116"/>
      <c r="F80" s="116"/>
      <c r="G80" s="116"/>
      <c r="H80" s="116"/>
      <c r="I80" s="30">
        <v>601</v>
      </c>
      <c r="J80" s="31">
        <v>1</v>
      </c>
      <c r="K80" s="31">
        <v>13</v>
      </c>
      <c r="L80" s="32" t="s">
        <v>489</v>
      </c>
      <c r="M80" s="30" t="s">
        <v>2</v>
      </c>
      <c r="N80" s="33">
        <v>20000</v>
      </c>
      <c r="O80" s="33">
        <v>20000</v>
      </c>
      <c r="P80" s="33">
        <f t="shared" si="1"/>
        <v>100</v>
      </c>
      <c r="Q80" s="119"/>
      <c r="R80" s="120"/>
      <c r="S80" s="120"/>
      <c r="T80" s="17">
        <v>0</v>
      </c>
      <c r="U80" s="18">
        <v>20000</v>
      </c>
      <c r="V80" s="18">
        <v>0</v>
      </c>
      <c r="W80" s="18">
        <v>80000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6" t="s">
        <v>0</v>
      </c>
    </row>
    <row r="81" spans="1:32" ht="22.5" x14ac:dyDescent="0.2">
      <c r="A81" s="29" t="s">
        <v>367</v>
      </c>
      <c r="B81" s="116" t="s">
        <v>368</v>
      </c>
      <c r="C81" s="116"/>
      <c r="D81" s="116"/>
      <c r="E81" s="116"/>
      <c r="F81" s="116"/>
      <c r="G81" s="116"/>
      <c r="H81" s="116"/>
      <c r="I81" s="30">
        <v>601</v>
      </c>
      <c r="J81" s="31">
        <v>1</v>
      </c>
      <c r="K81" s="31">
        <v>13</v>
      </c>
      <c r="L81" s="32" t="s">
        <v>368</v>
      </c>
      <c r="M81" s="30" t="s">
        <v>0</v>
      </c>
      <c r="N81" s="33">
        <v>3568342.37</v>
      </c>
      <c r="O81" s="33">
        <v>2912954.87</v>
      </c>
      <c r="P81" s="33">
        <f t="shared" si="1"/>
        <v>81.633278647530673</v>
      </c>
      <c r="Q81" s="119"/>
      <c r="R81" s="120"/>
      <c r="S81" s="120"/>
      <c r="T81" s="17">
        <v>450140</v>
      </c>
      <c r="U81" s="18">
        <v>601477.05000000005</v>
      </c>
      <c r="V81" s="18">
        <v>436900</v>
      </c>
      <c r="W81" s="18">
        <v>620742</v>
      </c>
      <c r="X81" s="18">
        <v>1196478.82</v>
      </c>
      <c r="Y81" s="18">
        <v>533109.9</v>
      </c>
      <c r="Z81" s="18">
        <v>532782.49</v>
      </c>
      <c r="AA81" s="18">
        <v>446244</v>
      </c>
      <c r="AB81" s="18">
        <v>611277.92000000004</v>
      </c>
      <c r="AC81" s="18">
        <v>417065.4</v>
      </c>
      <c r="AD81" s="18">
        <v>540390.02</v>
      </c>
      <c r="AE81" s="18">
        <v>164104.09</v>
      </c>
      <c r="AF81" s="16" t="s">
        <v>0</v>
      </c>
    </row>
    <row r="82" spans="1:32" ht="33.75" x14ac:dyDescent="0.2">
      <c r="A82" s="29" t="s">
        <v>487</v>
      </c>
      <c r="B82" s="116" t="s">
        <v>488</v>
      </c>
      <c r="C82" s="116"/>
      <c r="D82" s="116"/>
      <c r="E82" s="116"/>
      <c r="F82" s="116"/>
      <c r="G82" s="116"/>
      <c r="H82" s="116"/>
      <c r="I82" s="30">
        <v>601</v>
      </c>
      <c r="J82" s="31">
        <v>1</v>
      </c>
      <c r="K82" s="31">
        <v>13</v>
      </c>
      <c r="L82" s="32" t="s">
        <v>488</v>
      </c>
      <c r="M82" s="30" t="s">
        <v>0</v>
      </c>
      <c r="N82" s="33">
        <v>3568342.37</v>
      </c>
      <c r="O82" s="33">
        <v>2912954.87</v>
      </c>
      <c r="P82" s="33">
        <f t="shared" si="1"/>
        <v>81.633278647530673</v>
      </c>
      <c r="Q82" s="119"/>
      <c r="R82" s="120"/>
      <c r="S82" s="120"/>
      <c r="T82" s="17">
        <v>450140</v>
      </c>
      <c r="U82" s="18">
        <v>601477.05000000005</v>
      </c>
      <c r="V82" s="18">
        <v>436900</v>
      </c>
      <c r="W82" s="18">
        <v>620742</v>
      </c>
      <c r="X82" s="18">
        <v>1196478.82</v>
      </c>
      <c r="Y82" s="18">
        <v>533109.9</v>
      </c>
      <c r="Z82" s="18">
        <v>532782.49</v>
      </c>
      <c r="AA82" s="18">
        <v>446244</v>
      </c>
      <c r="AB82" s="18">
        <v>611277.92000000004</v>
      </c>
      <c r="AC82" s="18">
        <v>417065.4</v>
      </c>
      <c r="AD82" s="18">
        <v>540390.02</v>
      </c>
      <c r="AE82" s="18">
        <v>164104.09</v>
      </c>
      <c r="AF82" s="16" t="s">
        <v>0</v>
      </c>
    </row>
    <row r="83" spans="1:32" ht="22.5" x14ac:dyDescent="0.2">
      <c r="A83" s="29" t="s">
        <v>76</v>
      </c>
      <c r="B83" s="116" t="s">
        <v>486</v>
      </c>
      <c r="C83" s="116"/>
      <c r="D83" s="116"/>
      <c r="E83" s="116"/>
      <c r="F83" s="116"/>
      <c r="G83" s="116"/>
      <c r="H83" s="116"/>
      <c r="I83" s="30">
        <v>601</v>
      </c>
      <c r="J83" s="31">
        <v>1</v>
      </c>
      <c r="K83" s="31">
        <v>13</v>
      </c>
      <c r="L83" s="32" t="s">
        <v>486</v>
      </c>
      <c r="M83" s="30" t="s">
        <v>0</v>
      </c>
      <c r="N83" s="33">
        <v>3568342.37</v>
      </c>
      <c r="O83" s="33">
        <v>2912954.87</v>
      </c>
      <c r="P83" s="33">
        <f t="shared" si="1"/>
        <v>81.633278647530673</v>
      </c>
      <c r="Q83" s="119"/>
      <c r="R83" s="120"/>
      <c r="S83" s="120"/>
      <c r="T83" s="17">
        <v>450140</v>
      </c>
      <c r="U83" s="18">
        <v>601477.05000000005</v>
      </c>
      <c r="V83" s="18">
        <v>436900</v>
      </c>
      <c r="W83" s="18">
        <v>620742</v>
      </c>
      <c r="X83" s="18">
        <v>1196478.82</v>
      </c>
      <c r="Y83" s="18">
        <v>533109.9</v>
      </c>
      <c r="Z83" s="18">
        <v>532782.49</v>
      </c>
      <c r="AA83" s="18">
        <v>446244</v>
      </c>
      <c r="AB83" s="18">
        <v>611277.92000000004</v>
      </c>
      <c r="AC83" s="18">
        <v>417065.4</v>
      </c>
      <c r="AD83" s="18">
        <v>540390.02</v>
      </c>
      <c r="AE83" s="18">
        <v>164104.09</v>
      </c>
      <c r="AF83" s="16" t="s">
        <v>0</v>
      </c>
    </row>
    <row r="84" spans="1:32" x14ac:dyDescent="0.2">
      <c r="A84" s="29" t="s">
        <v>182</v>
      </c>
      <c r="B84" s="116" t="s">
        <v>182</v>
      </c>
      <c r="C84" s="116"/>
      <c r="D84" s="116"/>
      <c r="E84" s="116"/>
      <c r="F84" s="116"/>
      <c r="G84" s="116"/>
      <c r="H84" s="116"/>
      <c r="I84" s="30">
        <v>601</v>
      </c>
      <c r="J84" s="31">
        <v>1</v>
      </c>
      <c r="K84" s="31">
        <v>13</v>
      </c>
      <c r="L84" s="32" t="s">
        <v>486</v>
      </c>
      <c r="M84" s="30" t="s">
        <v>183</v>
      </c>
      <c r="N84" s="33">
        <v>2749707.24</v>
      </c>
      <c r="O84" s="33">
        <v>2400930.2200000002</v>
      </c>
      <c r="P84" s="33">
        <f t="shared" si="1"/>
        <v>87.315848941067628</v>
      </c>
      <c r="Q84" s="119"/>
      <c r="R84" s="120"/>
      <c r="S84" s="120"/>
      <c r="T84" s="17">
        <v>395300</v>
      </c>
      <c r="U84" s="18">
        <v>484528.88</v>
      </c>
      <c r="V84" s="18">
        <v>363827.84</v>
      </c>
      <c r="W84" s="18">
        <v>507380</v>
      </c>
      <c r="X84" s="18">
        <v>824252.24</v>
      </c>
      <c r="Y84" s="18">
        <v>455531.56</v>
      </c>
      <c r="Z84" s="18">
        <v>387615.59</v>
      </c>
      <c r="AA84" s="18">
        <v>390600</v>
      </c>
      <c r="AB84" s="18">
        <v>541479.92000000004</v>
      </c>
      <c r="AC84" s="18">
        <v>360300</v>
      </c>
      <c r="AD84" s="18">
        <v>463952.89</v>
      </c>
      <c r="AE84" s="18">
        <v>133826.07999999999</v>
      </c>
      <c r="AF84" s="16" t="s">
        <v>0</v>
      </c>
    </row>
    <row r="85" spans="1:32" ht="22.5" x14ac:dyDescent="0.2">
      <c r="A85" s="29" t="s">
        <v>1</v>
      </c>
      <c r="B85" s="116" t="s">
        <v>1</v>
      </c>
      <c r="C85" s="116"/>
      <c r="D85" s="116"/>
      <c r="E85" s="116"/>
      <c r="F85" s="116"/>
      <c r="G85" s="116"/>
      <c r="H85" s="116"/>
      <c r="I85" s="30">
        <v>601</v>
      </c>
      <c r="J85" s="31">
        <v>1</v>
      </c>
      <c r="K85" s="31">
        <v>13</v>
      </c>
      <c r="L85" s="32" t="s">
        <v>486</v>
      </c>
      <c r="M85" s="30" t="s">
        <v>2</v>
      </c>
      <c r="N85" s="33">
        <v>707400.53</v>
      </c>
      <c r="O85" s="33">
        <v>428682.02</v>
      </c>
      <c r="P85" s="33">
        <f t="shared" si="1"/>
        <v>60.599618154088745</v>
      </c>
      <c r="Q85" s="119"/>
      <c r="R85" s="120"/>
      <c r="S85" s="120"/>
      <c r="T85" s="17">
        <v>54840</v>
      </c>
      <c r="U85" s="18">
        <v>116948.17</v>
      </c>
      <c r="V85" s="18">
        <v>73072.160000000003</v>
      </c>
      <c r="W85" s="18">
        <v>69470</v>
      </c>
      <c r="X85" s="18">
        <v>344334.61</v>
      </c>
      <c r="Y85" s="18">
        <v>37413.339999999997</v>
      </c>
      <c r="Z85" s="18">
        <v>101989.27</v>
      </c>
      <c r="AA85" s="18">
        <v>55644</v>
      </c>
      <c r="AB85" s="18">
        <v>26150</v>
      </c>
      <c r="AC85" s="18">
        <v>53800</v>
      </c>
      <c r="AD85" s="18">
        <v>76437.13</v>
      </c>
      <c r="AE85" s="18">
        <v>30278.01</v>
      </c>
      <c r="AF85" s="16" t="s">
        <v>0</v>
      </c>
    </row>
    <row r="86" spans="1:32" x14ac:dyDescent="0.2">
      <c r="A86" s="29" t="s">
        <v>14</v>
      </c>
      <c r="B86" s="116" t="s">
        <v>14</v>
      </c>
      <c r="C86" s="116"/>
      <c r="D86" s="116"/>
      <c r="E86" s="116"/>
      <c r="F86" s="116"/>
      <c r="G86" s="116"/>
      <c r="H86" s="116"/>
      <c r="I86" s="30">
        <v>601</v>
      </c>
      <c r="J86" s="31">
        <v>1</v>
      </c>
      <c r="K86" s="31">
        <v>13</v>
      </c>
      <c r="L86" s="32" t="s">
        <v>486</v>
      </c>
      <c r="M86" s="30" t="s">
        <v>15</v>
      </c>
      <c r="N86" s="33">
        <v>111234.6</v>
      </c>
      <c r="O86" s="33">
        <v>83342.63</v>
      </c>
      <c r="P86" s="33">
        <f t="shared" si="1"/>
        <v>74.925095249140099</v>
      </c>
      <c r="Q86" s="119"/>
      <c r="R86" s="120"/>
      <c r="S86" s="120"/>
      <c r="T86" s="17">
        <v>0</v>
      </c>
      <c r="U86" s="18">
        <v>0</v>
      </c>
      <c r="V86" s="18">
        <v>0</v>
      </c>
      <c r="W86" s="18">
        <v>43892</v>
      </c>
      <c r="X86" s="18">
        <v>27891.97</v>
      </c>
      <c r="Y86" s="18">
        <v>40165</v>
      </c>
      <c r="Z86" s="18">
        <v>43177.63</v>
      </c>
      <c r="AA86" s="18">
        <v>0</v>
      </c>
      <c r="AB86" s="18">
        <v>43648</v>
      </c>
      <c r="AC86" s="18">
        <v>2965.4</v>
      </c>
      <c r="AD86" s="18">
        <v>0</v>
      </c>
      <c r="AE86" s="18">
        <v>0</v>
      </c>
      <c r="AF86" s="16" t="s">
        <v>0</v>
      </c>
    </row>
    <row r="87" spans="1:32" ht="22.5" x14ac:dyDescent="0.2">
      <c r="A87" s="29" t="s">
        <v>11</v>
      </c>
      <c r="B87" s="116" t="s">
        <v>12</v>
      </c>
      <c r="C87" s="116"/>
      <c r="D87" s="116"/>
      <c r="E87" s="116"/>
      <c r="F87" s="116"/>
      <c r="G87" s="116"/>
      <c r="H87" s="116"/>
      <c r="I87" s="30">
        <v>601</v>
      </c>
      <c r="J87" s="31">
        <v>1</v>
      </c>
      <c r="K87" s="31">
        <v>13</v>
      </c>
      <c r="L87" s="32" t="s">
        <v>12</v>
      </c>
      <c r="M87" s="30" t="s">
        <v>0</v>
      </c>
      <c r="N87" s="33">
        <v>74000</v>
      </c>
      <c r="O87" s="33">
        <v>24968</v>
      </c>
      <c r="P87" s="33">
        <f t="shared" si="1"/>
        <v>33.740540540540543</v>
      </c>
      <c r="Q87" s="119"/>
      <c r="R87" s="120"/>
      <c r="S87" s="120"/>
      <c r="T87" s="17">
        <v>15100</v>
      </c>
      <c r="U87" s="18">
        <v>0</v>
      </c>
      <c r="V87" s="18">
        <v>0</v>
      </c>
      <c r="W87" s="18">
        <v>7000</v>
      </c>
      <c r="X87" s="18">
        <v>49032</v>
      </c>
      <c r="Y87" s="18">
        <v>2800</v>
      </c>
      <c r="Z87" s="18">
        <v>0</v>
      </c>
      <c r="AA87" s="18">
        <v>500</v>
      </c>
      <c r="AB87" s="18">
        <v>36000</v>
      </c>
      <c r="AC87" s="18">
        <v>1500</v>
      </c>
      <c r="AD87" s="18">
        <v>22168</v>
      </c>
      <c r="AE87" s="18">
        <v>0</v>
      </c>
      <c r="AF87" s="16" t="s">
        <v>0</v>
      </c>
    </row>
    <row r="88" spans="1:32" ht="22.5" x14ac:dyDescent="0.2">
      <c r="A88" s="29" t="s">
        <v>9</v>
      </c>
      <c r="B88" s="116" t="s">
        <v>10</v>
      </c>
      <c r="C88" s="116"/>
      <c r="D88" s="116"/>
      <c r="E88" s="116"/>
      <c r="F88" s="116"/>
      <c r="G88" s="116"/>
      <c r="H88" s="116"/>
      <c r="I88" s="30">
        <v>601</v>
      </c>
      <c r="J88" s="31">
        <v>1</v>
      </c>
      <c r="K88" s="31">
        <v>13</v>
      </c>
      <c r="L88" s="32" t="s">
        <v>10</v>
      </c>
      <c r="M88" s="30" t="s">
        <v>0</v>
      </c>
      <c r="N88" s="33">
        <v>74000</v>
      </c>
      <c r="O88" s="33">
        <v>24968</v>
      </c>
      <c r="P88" s="33">
        <f t="shared" si="1"/>
        <v>33.740540540540543</v>
      </c>
      <c r="Q88" s="119"/>
      <c r="R88" s="120"/>
      <c r="S88" s="120"/>
      <c r="T88" s="17">
        <v>15100</v>
      </c>
      <c r="U88" s="18">
        <v>0</v>
      </c>
      <c r="V88" s="18">
        <v>0</v>
      </c>
      <c r="W88" s="18">
        <v>7000</v>
      </c>
      <c r="X88" s="18">
        <v>49032</v>
      </c>
      <c r="Y88" s="18">
        <v>2800</v>
      </c>
      <c r="Z88" s="18">
        <v>0</v>
      </c>
      <c r="AA88" s="18">
        <v>500</v>
      </c>
      <c r="AB88" s="18">
        <v>36000</v>
      </c>
      <c r="AC88" s="18">
        <v>1500</v>
      </c>
      <c r="AD88" s="18">
        <v>22168</v>
      </c>
      <c r="AE88" s="18">
        <v>0</v>
      </c>
      <c r="AF88" s="16" t="s">
        <v>0</v>
      </c>
    </row>
    <row r="89" spans="1:32" ht="33.75" x14ac:dyDescent="0.2">
      <c r="A89" s="29" t="s">
        <v>7</v>
      </c>
      <c r="B89" s="116" t="s">
        <v>8</v>
      </c>
      <c r="C89" s="116"/>
      <c r="D89" s="116"/>
      <c r="E89" s="116"/>
      <c r="F89" s="116"/>
      <c r="G89" s="116"/>
      <c r="H89" s="116"/>
      <c r="I89" s="30">
        <v>601</v>
      </c>
      <c r="J89" s="31">
        <v>1</v>
      </c>
      <c r="K89" s="31">
        <v>13</v>
      </c>
      <c r="L89" s="32" t="s">
        <v>8</v>
      </c>
      <c r="M89" s="30" t="s">
        <v>0</v>
      </c>
      <c r="N89" s="33">
        <v>54000</v>
      </c>
      <c r="O89" s="33">
        <v>24968</v>
      </c>
      <c r="P89" s="33">
        <f t="shared" si="1"/>
        <v>46.237037037037041</v>
      </c>
      <c r="Q89" s="119"/>
      <c r="R89" s="120"/>
      <c r="S89" s="120"/>
      <c r="T89" s="17">
        <v>15100</v>
      </c>
      <c r="U89" s="18">
        <v>0</v>
      </c>
      <c r="V89" s="18">
        <v>0</v>
      </c>
      <c r="W89" s="18">
        <v>7000</v>
      </c>
      <c r="X89" s="18">
        <v>29032</v>
      </c>
      <c r="Y89" s="18">
        <v>2800</v>
      </c>
      <c r="Z89" s="18">
        <v>0</v>
      </c>
      <c r="AA89" s="18">
        <v>500</v>
      </c>
      <c r="AB89" s="18">
        <v>36000</v>
      </c>
      <c r="AC89" s="18">
        <v>1500</v>
      </c>
      <c r="AD89" s="18">
        <v>22168</v>
      </c>
      <c r="AE89" s="18">
        <v>0</v>
      </c>
      <c r="AF89" s="16" t="s">
        <v>0</v>
      </c>
    </row>
    <row r="90" spans="1:32" x14ac:dyDescent="0.2">
      <c r="A90" s="29" t="s">
        <v>6</v>
      </c>
      <c r="B90" s="116" t="s">
        <v>3</v>
      </c>
      <c r="C90" s="116"/>
      <c r="D90" s="116"/>
      <c r="E90" s="116"/>
      <c r="F90" s="116"/>
      <c r="G90" s="116"/>
      <c r="H90" s="116"/>
      <c r="I90" s="30">
        <v>601</v>
      </c>
      <c r="J90" s="31">
        <v>1</v>
      </c>
      <c r="K90" s="31">
        <v>13</v>
      </c>
      <c r="L90" s="32" t="s">
        <v>3</v>
      </c>
      <c r="M90" s="30" t="s">
        <v>0</v>
      </c>
      <c r="N90" s="33">
        <v>54000</v>
      </c>
      <c r="O90" s="33">
        <v>24968</v>
      </c>
      <c r="P90" s="33">
        <f t="shared" si="1"/>
        <v>46.237037037037041</v>
      </c>
      <c r="Q90" s="119"/>
      <c r="R90" s="120"/>
      <c r="S90" s="120"/>
      <c r="T90" s="17">
        <v>15100</v>
      </c>
      <c r="U90" s="18">
        <v>0</v>
      </c>
      <c r="V90" s="18">
        <v>0</v>
      </c>
      <c r="W90" s="18">
        <v>7000</v>
      </c>
      <c r="X90" s="18">
        <v>29032</v>
      </c>
      <c r="Y90" s="18">
        <v>2800</v>
      </c>
      <c r="Z90" s="18">
        <v>0</v>
      </c>
      <c r="AA90" s="18">
        <v>500</v>
      </c>
      <c r="AB90" s="18">
        <v>36000</v>
      </c>
      <c r="AC90" s="18">
        <v>1500</v>
      </c>
      <c r="AD90" s="18">
        <v>22168</v>
      </c>
      <c r="AE90" s="18">
        <v>0</v>
      </c>
      <c r="AF90" s="16" t="s">
        <v>0</v>
      </c>
    </row>
    <row r="91" spans="1:32" ht="22.5" x14ac:dyDescent="0.2">
      <c r="A91" s="29" t="s">
        <v>4</v>
      </c>
      <c r="B91" s="116" t="s">
        <v>4</v>
      </c>
      <c r="C91" s="116"/>
      <c r="D91" s="116"/>
      <c r="E91" s="116"/>
      <c r="F91" s="116"/>
      <c r="G91" s="116"/>
      <c r="H91" s="116"/>
      <c r="I91" s="30">
        <v>601</v>
      </c>
      <c r="J91" s="31">
        <v>1</v>
      </c>
      <c r="K91" s="31">
        <v>13</v>
      </c>
      <c r="L91" s="32" t="s">
        <v>3</v>
      </c>
      <c r="M91" s="30" t="s">
        <v>5</v>
      </c>
      <c r="N91" s="33">
        <v>24500</v>
      </c>
      <c r="O91" s="33">
        <v>21468</v>
      </c>
      <c r="P91" s="33">
        <f t="shared" si="1"/>
        <v>87.624489795918365</v>
      </c>
      <c r="Q91" s="119"/>
      <c r="R91" s="120"/>
      <c r="S91" s="120"/>
      <c r="T91" s="17">
        <v>1000</v>
      </c>
      <c r="U91" s="18">
        <v>0</v>
      </c>
      <c r="V91" s="18">
        <v>0</v>
      </c>
      <c r="W91" s="18">
        <v>1500</v>
      </c>
      <c r="X91" s="18">
        <v>3032</v>
      </c>
      <c r="Y91" s="18">
        <v>2800</v>
      </c>
      <c r="Z91" s="18">
        <v>0</v>
      </c>
      <c r="AA91" s="18">
        <v>500</v>
      </c>
      <c r="AB91" s="18">
        <v>1000</v>
      </c>
      <c r="AC91" s="18">
        <v>1500</v>
      </c>
      <c r="AD91" s="18">
        <v>18668</v>
      </c>
      <c r="AE91" s="18">
        <v>0</v>
      </c>
      <c r="AF91" s="16" t="s">
        <v>0</v>
      </c>
    </row>
    <row r="92" spans="1:32" ht="22.5" x14ac:dyDescent="0.2">
      <c r="A92" s="29" t="s">
        <v>1</v>
      </c>
      <c r="B92" s="116" t="s">
        <v>1</v>
      </c>
      <c r="C92" s="116"/>
      <c r="D92" s="116"/>
      <c r="E92" s="116"/>
      <c r="F92" s="116"/>
      <c r="G92" s="116"/>
      <c r="H92" s="116"/>
      <c r="I92" s="30">
        <v>601</v>
      </c>
      <c r="J92" s="31">
        <v>1</v>
      </c>
      <c r="K92" s="31">
        <v>13</v>
      </c>
      <c r="L92" s="32" t="s">
        <v>3</v>
      </c>
      <c r="M92" s="30" t="s">
        <v>2</v>
      </c>
      <c r="N92" s="33">
        <v>29500</v>
      </c>
      <c r="O92" s="33">
        <v>3500</v>
      </c>
      <c r="P92" s="33">
        <f t="shared" si="1"/>
        <v>11.864406779661017</v>
      </c>
      <c r="Q92" s="119"/>
      <c r="R92" s="120"/>
      <c r="S92" s="120"/>
      <c r="T92" s="17">
        <v>14100</v>
      </c>
      <c r="U92" s="18">
        <v>0</v>
      </c>
      <c r="V92" s="18">
        <v>0</v>
      </c>
      <c r="W92" s="18">
        <v>5500</v>
      </c>
      <c r="X92" s="18">
        <v>26000</v>
      </c>
      <c r="Y92" s="18">
        <v>0</v>
      </c>
      <c r="Z92" s="18">
        <v>0</v>
      </c>
      <c r="AA92" s="18">
        <v>0</v>
      </c>
      <c r="AB92" s="18">
        <v>35000</v>
      </c>
      <c r="AC92" s="18">
        <v>0</v>
      </c>
      <c r="AD92" s="18">
        <v>3500</v>
      </c>
      <c r="AE92" s="18">
        <v>0</v>
      </c>
      <c r="AF92" s="16" t="s">
        <v>0</v>
      </c>
    </row>
    <row r="93" spans="1:32" ht="33.75" x14ac:dyDescent="0.2">
      <c r="A93" s="29" t="s">
        <v>484</v>
      </c>
      <c r="B93" s="116" t="s">
        <v>485</v>
      </c>
      <c r="C93" s="116"/>
      <c r="D93" s="116"/>
      <c r="E93" s="116"/>
      <c r="F93" s="116"/>
      <c r="G93" s="116"/>
      <c r="H93" s="116"/>
      <c r="I93" s="30">
        <v>601</v>
      </c>
      <c r="J93" s="31">
        <v>1</v>
      </c>
      <c r="K93" s="31">
        <v>13</v>
      </c>
      <c r="L93" s="32" t="s">
        <v>485</v>
      </c>
      <c r="M93" s="30" t="s">
        <v>0</v>
      </c>
      <c r="N93" s="33">
        <v>20000</v>
      </c>
      <c r="O93" s="33">
        <v>0</v>
      </c>
      <c r="P93" s="33">
        <f t="shared" si="1"/>
        <v>0</v>
      </c>
      <c r="Q93" s="119"/>
      <c r="R93" s="120"/>
      <c r="S93" s="120"/>
      <c r="T93" s="17">
        <v>0</v>
      </c>
      <c r="U93" s="18">
        <v>0</v>
      </c>
      <c r="V93" s="18">
        <v>0</v>
      </c>
      <c r="W93" s="18">
        <v>0</v>
      </c>
      <c r="X93" s="18">
        <v>20000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6" t="s">
        <v>0</v>
      </c>
    </row>
    <row r="94" spans="1:32" ht="22.5" x14ac:dyDescent="0.2">
      <c r="A94" s="29" t="s">
        <v>483</v>
      </c>
      <c r="B94" s="116" t="s">
        <v>482</v>
      </c>
      <c r="C94" s="116"/>
      <c r="D94" s="116"/>
      <c r="E94" s="116"/>
      <c r="F94" s="116"/>
      <c r="G94" s="116"/>
      <c r="H94" s="116"/>
      <c r="I94" s="30">
        <v>601</v>
      </c>
      <c r="J94" s="31">
        <v>1</v>
      </c>
      <c r="K94" s="31">
        <v>13</v>
      </c>
      <c r="L94" s="32" t="s">
        <v>482</v>
      </c>
      <c r="M94" s="30" t="s">
        <v>0</v>
      </c>
      <c r="N94" s="33">
        <v>20000</v>
      </c>
      <c r="O94" s="33">
        <v>0</v>
      </c>
      <c r="P94" s="33">
        <f t="shared" si="1"/>
        <v>0</v>
      </c>
      <c r="Q94" s="119"/>
      <c r="R94" s="120"/>
      <c r="S94" s="120"/>
      <c r="T94" s="17">
        <v>0</v>
      </c>
      <c r="U94" s="18">
        <v>0</v>
      </c>
      <c r="V94" s="18">
        <v>0</v>
      </c>
      <c r="W94" s="18">
        <v>0</v>
      </c>
      <c r="X94" s="18">
        <v>20000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6" t="s">
        <v>0</v>
      </c>
    </row>
    <row r="95" spans="1:32" ht="22.5" x14ac:dyDescent="0.2">
      <c r="A95" s="29" t="s">
        <v>1</v>
      </c>
      <c r="B95" s="116" t="s">
        <v>1</v>
      </c>
      <c r="C95" s="116"/>
      <c r="D95" s="116"/>
      <c r="E95" s="116"/>
      <c r="F95" s="116"/>
      <c r="G95" s="116"/>
      <c r="H95" s="116"/>
      <c r="I95" s="30">
        <v>601</v>
      </c>
      <c r="J95" s="31">
        <v>1</v>
      </c>
      <c r="K95" s="31">
        <v>13</v>
      </c>
      <c r="L95" s="32" t="s">
        <v>482</v>
      </c>
      <c r="M95" s="30" t="s">
        <v>2</v>
      </c>
      <c r="N95" s="33">
        <v>20000</v>
      </c>
      <c r="O95" s="33">
        <v>0</v>
      </c>
      <c r="P95" s="33">
        <f t="shared" si="1"/>
        <v>0</v>
      </c>
      <c r="Q95" s="119"/>
      <c r="R95" s="120"/>
      <c r="S95" s="120"/>
      <c r="T95" s="17">
        <v>0</v>
      </c>
      <c r="U95" s="18">
        <v>0</v>
      </c>
      <c r="V95" s="18">
        <v>0</v>
      </c>
      <c r="W95" s="18">
        <v>0</v>
      </c>
      <c r="X95" s="18">
        <v>20000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6" t="s">
        <v>0</v>
      </c>
    </row>
    <row r="96" spans="1:32" x14ac:dyDescent="0.2">
      <c r="A96" s="29" t="s">
        <v>474</v>
      </c>
      <c r="B96" s="116" t="s">
        <v>475</v>
      </c>
      <c r="C96" s="116"/>
      <c r="D96" s="116"/>
      <c r="E96" s="116"/>
      <c r="F96" s="116"/>
      <c r="G96" s="116"/>
      <c r="H96" s="116"/>
      <c r="I96" s="30">
        <v>601</v>
      </c>
      <c r="J96" s="31">
        <v>1</v>
      </c>
      <c r="K96" s="31">
        <v>13</v>
      </c>
      <c r="L96" s="32" t="s">
        <v>475</v>
      </c>
      <c r="M96" s="30" t="s">
        <v>0</v>
      </c>
      <c r="N96" s="33">
        <v>226141.27</v>
      </c>
      <c r="O96" s="33">
        <v>177978.41</v>
      </c>
      <c r="P96" s="33">
        <f t="shared" si="1"/>
        <v>78.702312939164102</v>
      </c>
      <c r="Q96" s="119"/>
      <c r="R96" s="120"/>
      <c r="S96" s="120"/>
      <c r="T96" s="17">
        <v>52936</v>
      </c>
      <c r="U96" s="18">
        <v>35052.39</v>
      </c>
      <c r="V96" s="18">
        <v>241710.73</v>
      </c>
      <c r="W96" s="18">
        <v>45604</v>
      </c>
      <c r="X96" s="18">
        <v>86624.12</v>
      </c>
      <c r="Y96" s="18">
        <v>36850.300000000003</v>
      </c>
      <c r="Z96" s="18">
        <v>19122.97</v>
      </c>
      <c r="AA96" s="18">
        <v>45536</v>
      </c>
      <c r="AB96" s="18">
        <v>95536</v>
      </c>
      <c r="AC96" s="18">
        <v>45536</v>
      </c>
      <c r="AD96" s="18">
        <v>48491.49</v>
      </c>
      <c r="AE96" s="18">
        <v>0</v>
      </c>
      <c r="AF96" s="16" t="s">
        <v>0</v>
      </c>
    </row>
    <row r="97" spans="1:32" ht="22.5" x14ac:dyDescent="0.2">
      <c r="A97" s="29" t="s">
        <v>472</v>
      </c>
      <c r="B97" s="116" t="s">
        <v>473</v>
      </c>
      <c r="C97" s="116"/>
      <c r="D97" s="116"/>
      <c r="E97" s="116"/>
      <c r="F97" s="116"/>
      <c r="G97" s="116"/>
      <c r="H97" s="116"/>
      <c r="I97" s="30">
        <v>601</v>
      </c>
      <c r="J97" s="31">
        <v>1</v>
      </c>
      <c r="K97" s="31">
        <v>13</v>
      </c>
      <c r="L97" s="32" t="s">
        <v>473</v>
      </c>
      <c r="M97" s="30" t="s">
        <v>0</v>
      </c>
      <c r="N97" s="33">
        <v>226141.27</v>
      </c>
      <c r="O97" s="33">
        <v>177978.41</v>
      </c>
      <c r="P97" s="33">
        <f t="shared" si="1"/>
        <v>78.702312939164102</v>
      </c>
      <c r="Q97" s="119"/>
      <c r="R97" s="120"/>
      <c r="S97" s="120"/>
      <c r="T97" s="17">
        <v>52936</v>
      </c>
      <c r="U97" s="18">
        <v>35052.39</v>
      </c>
      <c r="V97" s="18">
        <v>241710.73</v>
      </c>
      <c r="W97" s="18">
        <v>45604</v>
      </c>
      <c r="X97" s="18">
        <v>86624.12</v>
      </c>
      <c r="Y97" s="18">
        <v>36850.300000000003</v>
      </c>
      <c r="Z97" s="18">
        <v>19122.97</v>
      </c>
      <c r="AA97" s="18">
        <v>45536</v>
      </c>
      <c r="AB97" s="18">
        <v>95536</v>
      </c>
      <c r="AC97" s="18">
        <v>45536</v>
      </c>
      <c r="AD97" s="18">
        <v>48491.49</v>
      </c>
      <c r="AE97" s="18">
        <v>0</v>
      </c>
      <c r="AF97" s="16" t="s">
        <v>0</v>
      </c>
    </row>
    <row r="98" spans="1:32" ht="22.5" x14ac:dyDescent="0.2">
      <c r="A98" s="29" t="s">
        <v>481</v>
      </c>
      <c r="B98" s="116" t="s">
        <v>480</v>
      </c>
      <c r="C98" s="116"/>
      <c r="D98" s="116"/>
      <c r="E98" s="116"/>
      <c r="F98" s="116"/>
      <c r="G98" s="116"/>
      <c r="H98" s="116"/>
      <c r="I98" s="30">
        <v>601</v>
      </c>
      <c r="J98" s="31">
        <v>1</v>
      </c>
      <c r="K98" s="31">
        <v>13</v>
      </c>
      <c r="L98" s="32" t="s">
        <v>480</v>
      </c>
      <c r="M98" s="30" t="s">
        <v>0</v>
      </c>
      <c r="N98" s="33">
        <v>223141.27</v>
      </c>
      <c r="O98" s="33">
        <v>174978.41</v>
      </c>
      <c r="P98" s="33">
        <f t="shared" si="1"/>
        <v>78.415978362048406</v>
      </c>
      <c r="Q98" s="119"/>
      <c r="R98" s="120"/>
      <c r="S98" s="120"/>
      <c r="T98" s="17">
        <v>52936</v>
      </c>
      <c r="U98" s="18">
        <v>35052.39</v>
      </c>
      <c r="V98" s="18">
        <v>241710.73</v>
      </c>
      <c r="W98" s="18">
        <v>45604</v>
      </c>
      <c r="X98" s="18">
        <v>83624.12</v>
      </c>
      <c r="Y98" s="18">
        <v>36850.300000000003</v>
      </c>
      <c r="Z98" s="18">
        <v>19122.97</v>
      </c>
      <c r="AA98" s="18">
        <v>45536</v>
      </c>
      <c r="AB98" s="18">
        <v>95536</v>
      </c>
      <c r="AC98" s="18">
        <v>45536</v>
      </c>
      <c r="AD98" s="18">
        <v>48491.49</v>
      </c>
      <c r="AE98" s="18">
        <v>0</v>
      </c>
      <c r="AF98" s="16" t="s">
        <v>0</v>
      </c>
    </row>
    <row r="99" spans="1:32" ht="22.5" x14ac:dyDescent="0.2">
      <c r="A99" s="29" t="s">
        <v>4</v>
      </c>
      <c r="B99" s="116" t="s">
        <v>4</v>
      </c>
      <c r="C99" s="116"/>
      <c r="D99" s="116"/>
      <c r="E99" s="116"/>
      <c r="F99" s="116"/>
      <c r="G99" s="116"/>
      <c r="H99" s="116"/>
      <c r="I99" s="30">
        <v>601</v>
      </c>
      <c r="J99" s="31">
        <v>1</v>
      </c>
      <c r="K99" s="31">
        <v>13</v>
      </c>
      <c r="L99" s="32" t="s">
        <v>480</v>
      </c>
      <c r="M99" s="30" t="s">
        <v>5</v>
      </c>
      <c r="N99" s="33">
        <v>213141.27</v>
      </c>
      <c r="O99" s="33">
        <v>174978.41</v>
      </c>
      <c r="P99" s="33">
        <f t="shared" si="1"/>
        <v>82.095039595100474</v>
      </c>
      <c r="Q99" s="119"/>
      <c r="R99" s="120"/>
      <c r="S99" s="120"/>
      <c r="T99" s="17">
        <v>42936</v>
      </c>
      <c r="U99" s="18">
        <v>35052.39</v>
      </c>
      <c r="V99" s="18">
        <v>27310.73</v>
      </c>
      <c r="W99" s="18">
        <v>35604</v>
      </c>
      <c r="X99" s="18">
        <v>73624.12</v>
      </c>
      <c r="Y99" s="18">
        <v>36850.300000000003</v>
      </c>
      <c r="Z99" s="18">
        <v>19122.97</v>
      </c>
      <c r="AA99" s="18">
        <v>35536</v>
      </c>
      <c r="AB99" s="18">
        <v>35536</v>
      </c>
      <c r="AC99" s="18">
        <v>35536</v>
      </c>
      <c r="AD99" s="18">
        <v>48491.49</v>
      </c>
      <c r="AE99" s="18">
        <v>0</v>
      </c>
      <c r="AF99" s="16" t="s">
        <v>0</v>
      </c>
    </row>
    <row r="100" spans="1:32" ht="22.5" x14ac:dyDescent="0.2">
      <c r="A100" s="29" t="s">
        <v>1</v>
      </c>
      <c r="B100" s="116" t="s">
        <v>1</v>
      </c>
      <c r="C100" s="116"/>
      <c r="D100" s="116"/>
      <c r="E100" s="116"/>
      <c r="F100" s="116"/>
      <c r="G100" s="116"/>
      <c r="H100" s="116"/>
      <c r="I100" s="30">
        <v>601</v>
      </c>
      <c r="J100" s="31">
        <v>1</v>
      </c>
      <c r="K100" s="31">
        <v>13</v>
      </c>
      <c r="L100" s="32" t="s">
        <v>480</v>
      </c>
      <c r="M100" s="30" t="s">
        <v>2</v>
      </c>
      <c r="N100" s="33">
        <v>10000</v>
      </c>
      <c r="O100" s="33">
        <v>0</v>
      </c>
      <c r="P100" s="33">
        <f t="shared" si="1"/>
        <v>0</v>
      </c>
      <c r="Q100" s="119"/>
      <c r="R100" s="120"/>
      <c r="S100" s="120"/>
      <c r="T100" s="17">
        <v>10000</v>
      </c>
      <c r="U100" s="18">
        <v>0</v>
      </c>
      <c r="V100" s="18">
        <v>214400</v>
      </c>
      <c r="W100" s="18">
        <v>10000</v>
      </c>
      <c r="X100" s="18">
        <v>10000</v>
      </c>
      <c r="Y100" s="18">
        <v>0</v>
      </c>
      <c r="Z100" s="18">
        <v>0</v>
      </c>
      <c r="AA100" s="18">
        <v>10000</v>
      </c>
      <c r="AB100" s="18">
        <v>60000</v>
      </c>
      <c r="AC100" s="18">
        <v>10000</v>
      </c>
      <c r="AD100" s="18">
        <v>0</v>
      </c>
      <c r="AE100" s="18">
        <v>0</v>
      </c>
      <c r="AF100" s="16" t="s">
        <v>0</v>
      </c>
    </row>
    <row r="101" spans="1:32" ht="33.75" x14ac:dyDescent="0.2">
      <c r="A101" s="29" t="s">
        <v>479</v>
      </c>
      <c r="B101" s="116" t="s">
        <v>478</v>
      </c>
      <c r="C101" s="116"/>
      <c r="D101" s="116"/>
      <c r="E101" s="116"/>
      <c r="F101" s="116"/>
      <c r="G101" s="116"/>
      <c r="H101" s="116"/>
      <c r="I101" s="30">
        <v>601</v>
      </c>
      <c r="J101" s="31">
        <v>1</v>
      </c>
      <c r="K101" s="31">
        <v>13</v>
      </c>
      <c r="L101" s="32" t="s">
        <v>478</v>
      </c>
      <c r="M101" s="30" t="s">
        <v>0</v>
      </c>
      <c r="N101" s="33">
        <v>3000</v>
      </c>
      <c r="O101" s="33">
        <v>3000</v>
      </c>
      <c r="P101" s="33">
        <f t="shared" si="1"/>
        <v>100</v>
      </c>
      <c r="Q101" s="119"/>
      <c r="R101" s="120"/>
      <c r="S101" s="120"/>
      <c r="T101" s="17">
        <v>0</v>
      </c>
      <c r="U101" s="18">
        <v>0</v>
      </c>
      <c r="V101" s="18">
        <v>0</v>
      </c>
      <c r="W101" s="18">
        <v>0</v>
      </c>
      <c r="X101" s="18">
        <v>3000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6" t="s">
        <v>0</v>
      </c>
    </row>
    <row r="102" spans="1:32" ht="22.5" x14ac:dyDescent="0.2">
      <c r="A102" s="29" t="s">
        <v>1</v>
      </c>
      <c r="B102" s="116" t="s">
        <v>1</v>
      </c>
      <c r="C102" s="116"/>
      <c r="D102" s="116"/>
      <c r="E102" s="116"/>
      <c r="F102" s="116"/>
      <c r="G102" s="116"/>
      <c r="H102" s="116"/>
      <c r="I102" s="30">
        <v>601</v>
      </c>
      <c r="J102" s="31">
        <v>1</v>
      </c>
      <c r="K102" s="31">
        <v>13</v>
      </c>
      <c r="L102" s="32" t="s">
        <v>478</v>
      </c>
      <c r="M102" s="30" t="s">
        <v>2</v>
      </c>
      <c r="N102" s="33">
        <v>3000</v>
      </c>
      <c r="O102" s="33">
        <v>3000</v>
      </c>
      <c r="P102" s="33">
        <f t="shared" si="1"/>
        <v>100</v>
      </c>
      <c r="Q102" s="119"/>
      <c r="R102" s="120"/>
      <c r="S102" s="120"/>
      <c r="T102" s="17">
        <v>0</v>
      </c>
      <c r="U102" s="18">
        <v>0</v>
      </c>
      <c r="V102" s="18">
        <v>0</v>
      </c>
      <c r="W102" s="18">
        <v>0</v>
      </c>
      <c r="X102" s="18">
        <v>3000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6" t="s">
        <v>0</v>
      </c>
    </row>
    <row r="103" spans="1:32" ht="12.75" customHeight="1" x14ac:dyDescent="0.2">
      <c r="A103" s="29" t="s">
        <v>477</v>
      </c>
      <c r="B103" s="116" t="s">
        <v>477</v>
      </c>
      <c r="C103" s="116"/>
      <c r="D103" s="116"/>
      <c r="E103" s="116"/>
      <c r="F103" s="116"/>
      <c r="G103" s="116"/>
      <c r="H103" s="116"/>
      <c r="I103" s="30">
        <v>601</v>
      </c>
      <c r="J103" s="31">
        <v>2</v>
      </c>
      <c r="K103" s="31">
        <v>0</v>
      </c>
      <c r="L103" s="32" t="s">
        <v>0</v>
      </c>
      <c r="M103" s="30" t="s">
        <v>0</v>
      </c>
      <c r="N103" s="33">
        <v>391540</v>
      </c>
      <c r="O103" s="33">
        <v>331447.46000000002</v>
      </c>
      <c r="P103" s="33">
        <f t="shared" si="1"/>
        <v>84.652260305460487</v>
      </c>
      <c r="Q103" s="119"/>
      <c r="R103" s="120"/>
      <c r="S103" s="120"/>
      <c r="T103" s="17">
        <v>73260</v>
      </c>
      <c r="U103" s="18">
        <v>58321.919999999998</v>
      </c>
      <c r="V103" s="18">
        <v>59860</v>
      </c>
      <c r="W103" s="18">
        <v>80000</v>
      </c>
      <c r="X103" s="18">
        <v>159701.63</v>
      </c>
      <c r="Y103" s="18">
        <v>57971.22</v>
      </c>
      <c r="Z103" s="18">
        <v>58022.63</v>
      </c>
      <c r="AA103" s="18">
        <v>91860</v>
      </c>
      <c r="AB103" s="18">
        <v>54660</v>
      </c>
      <c r="AC103" s="18">
        <v>73260</v>
      </c>
      <c r="AD103" s="18">
        <v>57522.6</v>
      </c>
      <c r="AE103" s="18">
        <v>0</v>
      </c>
      <c r="AF103" s="16" t="s">
        <v>0</v>
      </c>
    </row>
    <row r="104" spans="1:32" x14ac:dyDescent="0.2">
      <c r="A104" s="29" t="s">
        <v>476</v>
      </c>
      <c r="B104" s="116" t="s">
        <v>476</v>
      </c>
      <c r="C104" s="116"/>
      <c r="D104" s="116"/>
      <c r="E104" s="116"/>
      <c r="F104" s="116"/>
      <c r="G104" s="116"/>
      <c r="H104" s="116"/>
      <c r="I104" s="30">
        <v>601</v>
      </c>
      <c r="J104" s="31">
        <v>2</v>
      </c>
      <c r="K104" s="31">
        <v>3</v>
      </c>
      <c r="L104" s="32" t="s">
        <v>0</v>
      </c>
      <c r="M104" s="30" t="s">
        <v>0</v>
      </c>
      <c r="N104" s="33">
        <v>391540</v>
      </c>
      <c r="O104" s="33">
        <v>331447.46000000002</v>
      </c>
      <c r="P104" s="33">
        <f t="shared" si="1"/>
        <v>84.652260305460487</v>
      </c>
      <c r="Q104" s="119"/>
      <c r="R104" s="120"/>
      <c r="S104" s="120"/>
      <c r="T104" s="17">
        <v>73260</v>
      </c>
      <c r="U104" s="18">
        <v>58321.919999999998</v>
      </c>
      <c r="V104" s="18">
        <v>59860</v>
      </c>
      <c r="W104" s="18">
        <v>80000</v>
      </c>
      <c r="X104" s="18">
        <v>159701.63</v>
      </c>
      <c r="Y104" s="18">
        <v>57971.22</v>
      </c>
      <c r="Z104" s="18">
        <v>58022.63</v>
      </c>
      <c r="AA104" s="18">
        <v>91860</v>
      </c>
      <c r="AB104" s="18">
        <v>54660</v>
      </c>
      <c r="AC104" s="18">
        <v>73260</v>
      </c>
      <c r="AD104" s="18">
        <v>57522.6</v>
      </c>
      <c r="AE104" s="18">
        <v>0</v>
      </c>
      <c r="AF104" s="16" t="s">
        <v>0</v>
      </c>
    </row>
    <row r="105" spans="1:32" x14ac:dyDescent="0.2">
      <c r="A105" s="29" t="s">
        <v>474</v>
      </c>
      <c r="B105" s="116" t="s">
        <v>475</v>
      </c>
      <c r="C105" s="116"/>
      <c r="D105" s="116"/>
      <c r="E105" s="116"/>
      <c r="F105" s="116"/>
      <c r="G105" s="116"/>
      <c r="H105" s="116"/>
      <c r="I105" s="30">
        <v>601</v>
      </c>
      <c r="J105" s="31">
        <v>2</v>
      </c>
      <c r="K105" s="31">
        <v>3</v>
      </c>
      <c r="L105" s="32" t="s">
        <v>475</v>
      </c>
      <c r="M105" s="30" t="s">
        <v>0</v>
      </c>
      <c r="N105" s="33">
        <v>391540</v>
      </c>
      <c r="O105" s="33">
        <v>331447.46000000002</v>
      </c>
      <c r="P105" s="33">
        <f t="shared" si="1"/>
        <v>84.652260305460487</v>
      </c>
      <c r="Q105" s="119"/>
      <c r="R105" s="120"/>
      <c r="S105" s="120"/>
      <c r="T105" s="17">
        <v>73260</v>
      </c>
      <c r="U105" s="18">
        <v>58321.919999999998</v>
      </c>
      <c r="V105" s="18">
        <v>59860</v>
      </c>
      <c r="W105" s="18">
        <v>80000</v>
      </c>
      <c r="X105" s="18">
        <v>159701.63</v>
      </c>
      <c r="Y105" s="18">
        <v>57971.22</v>
      </c>
      <c r="Z105" s="18">
        <v>58022.63</v>
      </c>
      <c r="AA105" s="18">
        <v>91860</v>
      </c>
      <c r="AB105" s="18">
        <v>54660</v>
      </c>
      <c r="AC105" s="18">
        <v>73260</v>
      </c>
      <c r="AD105" s="18">
        <v>57522.6</v>
      </c>
      <c r="AE105" s="18">
        <v>0</v>
      </c>
      <c r="AF105" s="16" t="s">
        <v>0</v>
      </c>
    </row>
    <row r="106" spans="1:32" ht="22.5" x14ac:dyDescent="0.2">
      <c r="A106" s="29" t="s">
        <v>472</v>
      </c>
      <c r="B106" s="116" t="s">
        <v>473</v>
      </c>
      <c r="C106" s="116"/>
      <c r="D106" s="116"/>
      <c r="E106" s="116"/>
      <c r="F106" s="116"/>
      <c r="G106" s="116"/>
      <c r="H106" s="116"/>
      <c r="I106" s="30">
        <v>601</v>
      </c>
      <c r="J106" s="31">
        <v>2</v>
      </c>
      <c r="K106" s="31">
        <v>3</v>
      </c>
      <c r="L106" s="32" t="s">
        <v>473</v>
      </c>
      <c r="M106" s="30" t="s">
        <v>0</v>
      </c>
      <c r="N106" s="33">
        <v>391540</v>
      </c>
      <c r="O106" s="33">
        <v>331447.46000000002</v>
      </c>
      <c r="P106" s="33">
        <f t="shared" si="1"/>
        <v>84.652260305460487</v>
      </c>
      <c r="Q106" s="119"/>
      <c r="R106" s="120"/>
      <c r="S106" s="120"/>
      <c r="T106" s="17">
        <v>73260</v>
      </c>
      <c r="U106" s="18">
        <v>58321.919999999998</v>
      </c>
      <c r="V106" s="18">
        <v>59860</v>
      </c>
      <c r="W106" s="18">
        <v>80000</v>
      </c>
      <c r="X106" s="18">
        <v>159701.63</v>
      </c>
      <c r="Y106" s="18">
        <v>57971.22</v>
      </c>
      <c r="Z106" s="18">
        <v>58022.63</v>
      </c>
      <c r="AA106" s="18">
        <v>91860</v>
      </c>
      <c r="AB106" s="18">
        <v>54660</v>
      </c>
      <c r="AC106" s="18">
        <v>73260</v>
      </c>
      <c r="AD106" s="18">
        <v>57522.6</v>
      </c>
      <c r="AE106" s="18">
        <v>0</v>
      </c>
      <c r="AF106" s="16" t="s">
        <v>0</v>
      </c>
    </row>
    <row r="107" spans="1:32" ht="22.5" x14ac:dyDescent="0.2">
      <c r="A107" s="29" t="s">
        <v>471</v>
      </c>
      <c r="B107" s="116" t="s">
        <v>470</v>
      </c>
      <c r="C107" s="116"/>
      <c r="D107" s="116"/>
      <c r="E107" s="116"/>
      <c r="F107" s="116"/>
      <c r="G107" s="116"/>
      <c r="H107" s="116"/>
      <c r="I107" s="30">
        <v>601</v>
      </c>
      <c r="J107" s="31">
        <v>2</v>
      </c>
      <c r="K107" s="31">
        <v>3</v>
      </c>
      <c r="L107" s="32" t="s">
        <v>470</v>
      </c>
      <c r="M107" s="30" t="s">
        <v>0</v>
      </c>
      <c r="N107" s="33">
        <v>391540</v>
      </c>
      <c r="O107" s="33">
        <v>331447.46000000002</v>
      </c>
      <c r="P107" s="33">
        <f t="shared" si="1"/>
        <v>84.652260305460487</v>
      </c>
      <c r="Q107" s="119"/>
      <c r="R107" s="120"/>
      <c r="S107" s="120"/>
      <c r="T107" s="17">
        <v>73260</v>
      </c>
      <c r="U107" s="18">
        <v>58321.919999999998</v>
      </c>
      <c r="V107" s="18">
        <v>59860</v>
      </c>
      <c r="W107" s="18">
        <v>80000</v>
      </c>
      <c r="X107" s="18">
        <v>159701.63</v>
      </c>
      <c r="Y107" s="18">
        <v>57971.22</v>
      </c>
      <c r="Z107" s="18">
        <v>58022.63</v>
      </c>
      <c r="AA107" s="18">
        <v>91860</v>
      </c>
      <c r="AB107" s="18">
        <v>54660</v>
      </c>
      <c r="AC107" s="18">
        <v>73260</v>
      </c>
      <c r="AD107" s="18">
        <v>57522.6</v>
      </c>
      <c r="AE107" s="18">
        <v>0</v>
      </c>
      <c r="AF107" s="16" t="s">
        <v>0</v>
      </c>
    </row>
    <row r="108" spans="1:32" ht="22.5" x14ac:dyDescent="0.2">
      <c r="A108" s="29" t="s">
        <v>4</v>
      </c>
      <c r="B108" s="116" t="s">
        <v>4</v>
      </c>
      <c r="C108" s="116"/>
      <c r="D108" s="116"/>
      <c r="E108" s="116"/>
      <c r="F108" s="116"/>
      <c r="G108" s="116"/>
      <c r="H108" s="116"/>
      <c r="I108" s="30">
        <v>601</v>
      </c>
      <c r="J108" s="31">
        <v>2</v>
      </c>
      <c r="K108" s="31">
        <v>3</v>
      </c>
      <c r="L108" s="32" t="s">
        <v>470</v>
      </c>
      <c r="M108" s="30" t="s">
        <v>5</v>
      </c>
      <c r="N108" s="33">
        <v>376540</v>
      </c>
      <c r="O108" s="33">
        <v>331447.46000000002</v>
      </c>
      <c r="P108" s="33">
        <f t="shared" si="1"/>
        <v>88.024502044935474</v>
      </c>
      <c r="Q108" s="119"/>
      <c r="R108" s="120"/>
      <c r="S108" s="120"/>
      <c r="T108" s="17">
        <v>68260</v>
      </c>
      <c r="U108" s="18">
        <v>58321.919999999998</v>
      </c>
      <c r="V108" s="18">
        <v>59860</v>
      </c>
      <c r="W108" s="18">
        <v>80000</v>
      </c>
      <c r="X108" s="18">
        <v>144701.63</v>
      </c>
      <c r="Y108" s="18">
        <v>57971.22</v>
      </c>
      <c r="Z108" s="18">
        <v>58022.63</v>
      </c>
      <c r="AA108" s="18">
        <v>91860</v>
      </c>
      <c r="AB108" s="18">
        <v>54660</v>
      </c>
      <c r="AC108" s="18">
        <v>72420</v>
      </c>
      <c r="AD108" s="18">
        <v>57522.6</v>
      </c>
      <c r="AE108" s="18">
        <v>0</v>
      </c>
      <c r="AF108" s="16" t="s">
        <v>0</v>
      </c>
    </row>
    <row r="109" spans="1:32" ht="22.5" x14ac:dyDescent="0.2">
      <c r="A109" s="29" t="s">
        <v>1</v>
      </c>
      <c r="B109" s="116" t="s">
        <v>1</v>
      </c>
      <c r="C109" s="116"/>
      <c r="D109" s="116"/>
      <c r="E109" s="116"/>
      <c r="F109" s="116"/>
      <c r="G109" s="116"/>
      <c r="H109" s="116"/>
      <c r="I109" s="30">
        <v>601</v>
      </c>
      <c r="J109" s="31">
        <v>2</v>
      </c>
      <c r="K109" s="31">
        <v>3</v>
      </c>
      <c r="L109" s="32" t="s">
        <v>470</v>
      </c>
      <c r="M109" s="30" t="s">
        <v>2</v>
      </c>
      <c r="N109" s="33">
        <v>15000</v>
      </c>
      <c r="O109" s="33">
        <v>0</v>
      </c>
      <c r="P109" s="33">
        <f t="shared" si="1"/>
        <v>0</v>
      </c>
      <c r="Q109" s="119"/>
      <c r="R109" s="120"/>
      <c r="S109" s="120"/>
      <c r="T109" s="17">
        <v>5000</v>
      </c>
      <c r="U109" s="18">
        <v>0</v>
      </c>
      <c r="V109" s="18">
        <v>0</v>
      </c>
      <c r="W109" s="18">
        <v>0</v>
      </c>
      <c r="X109" s="18">
        <v>15000</v>
      </c>
      <c r="Y109" s="18">
        <v>0</v>
      </c>
      <c r="Z109" s="18">
        <v>0</v>
      </c>
      <c r="AA109" s="18">
        <v>0</v>
      </c>
      <c r="AB109" s="18">
        <v>0</v>
      </c>
      <c r="AC109" s="18">
        <v>840</v>
      </c>
      <c r="AD109" s="18">
        <v>0</v>
      </c>
      <c r="AE109" s="18">
        <v>0</v>
      </c>
      <c r="AF109" s="16" t="s">
        <v>0</v>
      </c>
    </row>
    <row r="110" spans="1:32" x14ac:dyDescent="0.2">
      <c r="A110" s="29" t="s">
        <v>287</v>
      </c>
      <c r="B110" s="116" t="s">
        <v>287</v>
      </c>
      <c r="C110" s="116"/>
      <c r="D110" s="116"/>
      <c r="E110" s="116"/>
      <c r="F110" s="116"/>
      <c r="G110" s="116"/>
      <c r="H110" s="116"/>
      <c r="I110" s="30">
        <v>601</v>
      </c>
      <c r="J110" s="31">
        <v>3</v>
      </c>
      <c r="K110" s="31">
        <v>0</v>
      </c>
      <c r="L110" s="32" t="s">
        <v>0</v>
      </c>
      <c r="M110" s="30" t="s">
        <v>0</v>
      </c>
      <c r="N110" s="33">
        <v>4775044.72</v>
      </c>
      <c r="O110" s="33">
        <v>4330035.49</v>
      </c>
      <c r="P110" s="33">
        <f t="shared" si="1"/>
        <v>90.680522254878497</v>
      </c>
      <c r="Q110" s="119"/>
      <c r="R110" s="120"/>
      <c r="S110" s="120"/>
      <c r="T110" s="17">
        <v>855900</v>
      </c>
      <c r="U110" s="18">
        <v>1087079.6599999999</v>
      </c>
      <c r="V110" s="18">
        <v>783360</v>
      </c>
      <c r="W110" s="18">
        <v>1112358.6499999999</v>
      </c>
      <c r="X110" s="18">
        <v>1282351.06</v>
      </c>
      <c r="Y110" s="18">
        <v>433131.33</v>
      </c>
      <c r="Z110" s="18">
        <v>816592.1</v>
      </c>
      <c r="AA110" s="18">
        <v>789930</v>
      </c>
      <c r="AB110" s="18">
        <v>797876</v>
      </c>
      <c r="AC110" s="18">
        <v>791828</v>
      </c>
      <c r="AD110" s="18">
        <v>886259.15</v>
      </c>
      <c r="AE110" s="18">
        <v>269631.42</v>
      </c>
      <c r="AF110" s="16" t="s">
        <v>0</v>
      </c>
    </row>
    <row r="111" spans="1:32" ht="22.5" x14ac:dyDescent="0.2">
      <c r="A111" s="29" t="s">
        <v>286</v>
      </c>
      <c r="B111" s="116" t="s">
        <v>286</v>
      </c>
      <c r="C111" s="116"/>
      <c r="D111" s="116"/>
      <c r="E111" s="116"/>
      <c r="F111" s="116"/>
      <c r="G111" s="116"/>
      <c r="H111" s="116"/>
      <c r="I111" s="30">
        <v>601</v>
      </c>
      <c r="J111" s="31">
        <v>3</v>
      </c>
      <c r="K111" s="31">
        <v>9</v>
      </c>
      <c r="L111" s="32" t="s">
        <v>0</v>
      </c>
      <c r="M111" s="30" t="s">
        <v>0</v>
      </c>
      <c r="N111" s="33">
        <v>4775044.72</v>
      </c>
      <c r="O111" s="33">
        <v>4330035.49</v>
      </c>
      <c r="P111" s="33">
        <f t="shared" si="1"/>
        <v>90.680522254878497</v>
      </c>
      <c r="Q111" s="119"/>
      <c r="R111" s="120"/>
      <c r="S111" s="120"/>
      <c r="T111" s="17">
        <v>855900</v>
      </c>
      <c r="U111" s="18">
        <v>1087079.6599999999</v>
      </c>
      <c r="V111" s="18">
        <v>783360</v>
      </c>
      <c r="W111" s="18">
        <v>1112358.6499999999</v>
      </c>
      <c r="X111" s="18">
        <v>1282351.06</v>
      </c>
      <c r="Y111" s="18">
        <v>433131.33</v>
      </c>
      <c r="Z111" s="18">
        <v>816592.1</v>
      </c>
      <c r="AA111" s="18">
        <v>789930</v>
      </c>
      <c r="AB111" s="18">
        <v>797876</v>
      </c>
      <c r="AC111" s="18">
        <v>791828</v>
      </c>
      <c r="AD111" s="18">
        <v>886259.15</v>
      </c>
      <c r="AE111" s="18">
        <v>269631.42</v>
      </c>
      <c r="AF111" s="16" t="s">
        <v>0</v>
      </c>
    </row>
    <row r="112" spans="1:32" x14ac:dyDescent="0.2">
      <c r="A112" s="29" t="s">
        <v>59</v>
      </c>
      <c r="B112" s="116" t="s">
        <v>60</v>
      </c>
      <c r="C112" s="116"/>
      <c r="D112" s="116"/>
      <c r="E112" s="116"/>
      <c r="F112" s="116"/>
      <c r="G112" s="116"/>
      <c r="H112" s="116"/>
      <c r="I112" s="30">
        <v>601</v>
      </c>
      <c r="J112" s="31">
        <v>3</v>
      </c>
      <c r="K112" s="31">
        <v>9</v>
      </c>
      <c r="L112" s="32" t="s">
        <v>60</v>
      </c>
      <c r="M112" s="30" t="s">
        <v>0</v>
      </c>
      <c r="N112" s="33">
        <v>4775044.72</v>
      </c>
      <c r="O112" s="33">
        <v>4330035.49</v>
      </c>
      <c r="P112" s="33">
        <f t="shared" si="1"/>
        <v>90.680522254878497</v>
      </c>
      <c r="Q112" s="119"/>
      <c r="R112" s="120"/>
      <c r="S112" s="120"/>
      <c r="T112" s="17">
        <v>855900</v>
      </c>
      <c r="U112" s="18">
        <v>1087079.6599999999</v>
      </c>
      <c r="V112" s="18">
        <v>783360</v>
      </c>
      <c r="W112" s="18">
        <v>1112358.6499999999</v>
      </c>
      <c r="X112" s="18">
        <v>1282351.06</v>
      </c>
      <c r="Y112" s="18">
        <v>433131.33</v>
      </c>
      <c r="Z112" s="18">
        <v>816592.1</v>
      </c>
      <c r="AA112" s="18">
        <v>789930</v>
      </c>
      <c r="AB112" s="18">
        <v>797876</v>
      </c>
      <c r="AC112" s="18">
        <v>791828</v>
      </c>
      <c r="AD112" s="18">
        <v>886259.15</v>
      </c>
      <c r="AE112" s="18">
        <v>269631.42</v>
      </c>
      <c r="AF112" s="16" t="s">
        <v>0</v>
      </c>
    </row>
    <row r="113" spans="1:32" x14ac:dyDescent="0.2">
      <c r="A113" s="29" t="s">
        <v>57</v>
      </c>
      <c r="B113" s="116" t="s">
        <v>58</v>
      </c>
      <c r="C113" s="116"/>
      <c r="D113" s="116"/>
      <c r="E113" s="116"/>
      <c r="F113" s="116"/>
      <c r="G113" s="116"/>
      <c r="H113" s="116"/>
      <c r="I113" s="30">
        <v>601</v>
      </c>
      <c r="J113" s="31">
        <v>3</v>
      </c>
      <c r="K113" s="31">
        <v>9</v>
      </c>
      <c r="L113" s="32" t="s">
        <v>58</v>
      </c>
      <c r="M113" s="30" t="s">
        <v>0</v>
      </c>
      <c r="N113" s="33">
        <v>155947.37</v>
      </c>
      <c r="O113" s="33">
        <v>0</v>
      </c>
      <c r="P113" s="33">
        <f t="shared" si="1"/>
        <v>0</v>
      </c>
      <c r="Q113" s="119"/>
      <c r="R113" s="120"/>
      <c r="S113" s="120"/>
      <c r="T113" s="17">
        <v>0</v>
      </c>
      <c r="U113" s="18">
        <v>0</v>
      </c>
      <c r="V113" s="18">
        <v>0</v>
      </c>
      <c r="W113" s="18">
        <v>150000</v>
      </c>
      <c r="X113" s="18">
        <v>155947.37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6" t="s">
        <v>0</v>
      </c>
    </row>
    <row r="114" spans="1:32" ht="22.5" x14ac:dyDescent="0.2">
      <c r="A114" s="29" t="s">
        <v>284</v>
      </c>
      <c r="B114" s="116" t="s">
        <v>285</v>
      </c>
      <c r="C114" s="116"/>
      <c r="D114" s="116"/>
      <c r="E114" s="116"/>
      <c r="F114" s="116"/>
      <c r="G114" s="116"/>
      <c r="H114" s="116"/>
      <c r="I114" s="30">
        <v>601</v>
      </c>
      <c r="J114" s="31">
        <v>3</v>
      </c>
      <c r="K114" s="31">
        <v>9</v>
      </c>
      <c r="L114" s="32" t="s">
        <v>285</v>
      </c>
      <c r="M114" s="30" t="s">
        <v>0</v>
      </c>
      <c r="N114" s="33">
        <v>155947.37</v>
      </c>
      <c r="O114" s="33">
        <v>0</v>
      </c>
      <c r="P114" s="33">
        <f t="shared" si="1"/>
        <v>0</v>
      </c>
      <c r="Q114" s="119"/>
      <c r="R114" s="120"/>
      <c r="S114" s="120"/>
      <c r="T114" s="17">
        <v>0</v>
      </c>
      <c r="U114" s="18">
        <v>0</v>
      </c>
      <c r="V114" s="18">
        <v>0</v>
      </c>
      <c r="W114" s="18">
        <v>0</v>
      </c>
      <c r="X114" s="18">
        <v>155947.37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6" t="s">
        <v>0</v>
      </c>
    </row>
    <row r="115" spans="1:32" ht="22.5" x14ac:dyDescent="0.2">
      <c r="A115" s="29" t="s">
        <v>283</v>
      </c>
      <c r="B115" s="116" t="s">
        <v>282</v>
      </c>
      <c r="C115" s="116"/>
      <c r="D115" s="116"/>
      <c r="E115" s="116"/>
      <c r="F115" s="116"/>
      <c r="G115" s="116"/>
      <c r="H115" s="116"/>
      <c r="I115" s="30">
        <v>601</v>
      </c>
      <c r="J115" s="31">
        <v>3</v>
      </c>
      <c r="K115" s="31">
        <v>9</v>
      </c>
      <c r="L115" s="32" t="s">
        <v>282</v>
      </c>
      <c r="M115" s="30" t="s">
        <v>0</v>
      </c>
      <c r="N115" s="33">
        <v>155947.37</v>
      </c>
      <c r="O115" s="33">
        <v>0</v>
      </c>
      <c r="P115" s="33">
        <f t="shared" si="1"/>
        <v>0</v>
      </c>
      <c r="Q115" s="119"/>
      <c r="R115" s="120"/>
      <c r="S115" s="120"/>
      <c r="T115" s="17">
        <v>0</v>
      </c>
      <c r="U115" s="18">
        <v>0</v>
      </c>
      <c r="V115" s="18">
        <v>0</v>
      </c>
      <c r="W115" s="18">
        <v>0</v>
      </c>
      <c r="X115" s="18">
        <v>155947.37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16" t="s">
        <v>0</v>
      </c>
    </row>
    <row r="116" spans="1:32" ht="22.5" x14ac:dyDescent="0.2">
      <c r="A116" s="29" t="s">
        <v>1</v>
      </c>
      <c r="B116" s="116" t="s">
        <v>1</v>
      </c>
      <c r="C116" s="116"/>
      <c r="D116" s="116"/>
      <c r="E116" s="116"/>
      <c r="F116" s="116"/>
      <c r="G116" s="116"/>
      <c r="H116" s="116"/>
      <c r="I116" s="30">
        <v>601</v>
      </c>
      <c r="J116" s="31">
        <v>3</v>
      </c>
      <c r="K116" s="31">
        <v>9</v>
      </c>
      <c r="L116" s="32" t="s">
        <v>282</v>
      </c>
      <c r="M116" s="30" t="s">
        <v>2</v>
      </c>
      <c r="N116" s="33">
        <v>155947.37</v>
      </c>
      <c r="O116" s="33">
        <v>0</v>
      </c>
      <c r="P116" s="33">
        <f t="shared" si="1"/>
        <v>0</v>
      </c>
      <c r="Q116" s="119"/>
      <c r="R116" s="120"/>
      <c r="S116" s="120"/>
      <c r="T116" s="17">
        <v>0</v>
      </c>
      <c r="U116" s="18">
        <v>0</v>
      </c>
      <c r="V116" s="18">
        <v>0</v>
      </c>
      <c r="W116" s="18">
        <v>0</v>
      </c>
      <c r="X116" s="18">
        <v>155947.37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6" t="s">
        <v>0</v>
      </c>
    </row>
    <row r="117" spans="1:32" ht="22.5" x14ac:dyDescent="0.2">
      <c r="A117" s="29" t="s">
        <v>367</v>
      </c>
      <c r="B117" s="116" t="s">
        <v>368</v>
      </c>
      <c r="C117" s="116"/>
      <c r="D117" s="116"/>
      <c r="E117" s="116"/>
      <c r="F117" s="116"/>
      <c r="G117" s="116"/>
      <c r="H117" s="116"/>
      <c r="I117" s="30">
        <v>601</v>
      </c>
      <c r="J117" s="31">
        <v>3</v>
      </c>
      <c r="K117" s="31">
        <v>9</v>
      </c>
      <c r="L117" s="32" t="s">
        <v>368</v>
      </c>
      <c r="M117" s="30" t="s">
        <v>0</v>
      </c>
      <c r="N117" s="33">
        <v>4619097.3499999996</v>
      </c>
      <c r="O117" s="33">
        <v>4330035.49</v>
      </c>
      <c r="P117" s="33">
        <f t="shared" si="1"/>
        <v>93.742027108391653</v>
      </c>
      <c r="Q117" s="119"/>
      <c r="R117" s="120"/>
      <c r="S117" s="120"/>
      <c r="T117" s="17">
        <v>855900</v>
      </c>
      <c r="U117" s="18">
        <v>1087079.6599999999</v>
      </c>
      <c r="V117" s="18">
        <v>783360</v>
      </c>
      <c r="W117" s="18">
        <v>962358.65</v>
      </c>
      <c r="X117" s="18">
        <v>1126403.69</v>
      </c>
      <c r="Y117" s="18">
        <v>433131.33</v>
      </c>
      <c r="Z117" s="18">
        <v>816592.1</v>
      </c>
      <c r="AA117" s="18">
        <v>789930</v>
      </c>
      <c r="AB117" s="18">
        <v>797876</v>
      </c>
      <c r="AC117" s="18">
        <v>791828</v>
      </c>
      <c r="AD117" s="18">
        <v>886259.15</v>
      </c>
      <c r="AE117" s="18">
        <v>269631.42</v>
      </c>
      <c r="AF117" s="16" t="s">
        <v>0</v>
      </c>
    </row>
    <row r="118" spans="1:32" ht="22.5" x14ac:dyDescent="0.2">
      <c r="A118" s="29" t="s">
        <v>468</v>
      </c>
      <c r="B118" s="116" t="s">
        <v>469</v>
      </c>
      <c r="C118" s="116"/>
      <c r="D118" s="116"/>
      <c r="E118" s="116"/>
      <c r="F118" s="116"/>
      <c r="G118" s="116"/>
      <c r="H118" s="116"/>
      <c r="I118" s="30">
        <v>601</v>
      </c>
      <c r="J118" s="31">
        <v>3</v>
      </c>
      <c r="K118" s="31">
        <v>9</v>
      </c>
      <c r="L118" s="32" t="s">
        <v>469</v>
      </c>
      <c r="M118" s="30" t="s">
        <v>0</v>
      </c>
      <c r="N118" s="33">
        <v>4619097.3499999996</v>
      </c>
      <c r="O118" s="33">
        <v>4330035.49</v>
      </c>
      <c r="P118" s="33">
        <f t="shared" si="1"/>
        <v>93.742027108391653</v>
      </c>
      <c r="Q118" s="119"/>
      <c r="R118" s="120"/>
      <c r="S118" s="120"/>
      <c r="T118" s="17">
        <v>855900</v>
      </c>
      <c r="U118" s="18">
        <v>1087079.6599999999</v>
      </c>
      <c r="V118" s="18">
        <v>783360</v>
      </c>
      <c r="W118" s="18">
        <v>962358.65</v>
      </c>
      <c r="X118" s="18">
        <v>1126403.69</v>
      </c>
      <c r="Y118" s="18">
        <v>433131.33</v>
      </c>
      <c r="Z118" s="18">
        <v>816592.1</v>
      </c>
      <c r="AA118" s="18">
        <v>789930</v>
      </c>
      <c r="AB118" s="18">
        <v>797876</v>
      </c>
      <c r="AC118" s="18">
        <v>791828</v>
      </c>
      <c r="AD118" s="18">
        <v>886259.15</v>
      </c>
      <c r="AE118" s="18">
        <v>269631.42</v>
      </c>
      <c r="AF118" s="16" t="s">
        <v>0</v>
      </c>
    </row>
    <row r="119" spans="1:32" ht="22.5" x14ac:dyDescent="0.2">
      <c r="A119" s="29" t="s">
        <v>76</v>
      </c>
      <c r="B119" s="116" t="s">
        <v>467</v>
      </c>
      <c r="C119" s="116"/>
      <c r="D119" s="116"/>
      <c r="E119" s="116"/>
      <c r="F119" s="116"/>
      <c r="G119" s="116"/>
      <c r="H119" s="116"/>
      <c r="I119" s="30">
        <v>601</v>
      </c>
      <c r="J119" s="31">
        <v>3</v>
      </c>
      <c r="K119" s="31">
        <v>9</v>
      </c>
      <c r="L119" s="32" t="s">
        <v>467</v>
      </c>
      <c r="M119" s="30" t="s">
        <v>0</v>
      </c>
      <c r="N119" s="33">
        <v>4619097.3499999996</v>
      </c>
      <c r="O119" s="33">
        <v>4330035.49</v>
      </c>
      <c r="P119" s="33">
        <f t="shared" si="1"/>
        <v>93.742027108391653</v>
      </c>
      <c r="Q119" s="119"/>
      <c r="R119" s="120"/>
      <c r="S119" s="120"/>
      <c r="T119" s="17">
        <v>855900</v>
      </c>
      <c r="U119" s="18">
        <v>1087079.6599999999</v>
      </c>
      <c r="V119" s="18">
        <v>783360</v>
      </c>
      <c r="W119" s="18">
        <v>962358.65</v>
      </c>
      <c r="X119" s="18">
        <v>1126403.69</v>
      </c>
      <c r="Y119" s="18">
        <v>433131.33</v>
      </c>
      <c r="Z119" s="18">
        <v>816592.1</v>
      </c>
      <c r="AA119" s="18">
        <v>789930</v>
      </c>
      <c r="AB119" s="18">
        <v>797876</v>
      </c>
      <c r="AC119" s="18">
        <v>791828</v>
      </c>
      <c r="AD119" s="18">
        <v>886259.15</v>
      </c>
      <c r="AE119" s="18">
        <v>269631.42</v>
      </c>
      <c r="AF119" s="16" t="s">
        <v>0</v>
      </c>
    </row>
    <row r="120" spans="1:32" x14ac:dyDescent="0.2">
      <c r="A120" s="29" t="s">
        <v>182</v>
      </c>
      <c r="B120" s="116" t="s">
        <v>182</v>
      </c>
      <c r="C120" s="116"/>
      <c r="D120" s="116"/>
      <c r="E120" s="116"/>
      <c r="F120" s="116"/>
      <c r="G120" s="116"/>
      <c r="H120" s="116"/>
      <c r="I120" s="30">
        <v>601</v>
      </c>
      <c r="J120" s="31">
        <v>3</v>
      </c>
      <c r="K120" s="31">
        <v>9</v>
      </c>
      <c r="L120" s="32" t="s">
        <v>467</v>
      </c>
      <c r="M120" s="30" t="s">
        <v>183</v>
      </c>
      <c r="N120" s="33">
        <v>4246695.99</v>
      </c>
      <c r="O120" s="33">
        <v>4072232.27</v>
      </c>
      <c r="P120" s="33">
        <f t="shared" si="1"/>
        <v>95.891777503950777</v>
      </c>
      <c r="Q120" s="119"/>
      <c r="R120" s="120"/>
      <c r="S120" s="120"/>
      <c r="T120" s="17">
        <v>815500</v>
      </c>
      <c r="U120" s="18">
        <v>1045171.66</v>
      </c>
      <c r="V120" s="18">
        <v>756740</v>
      </c>
      <c r="W120" s="18">
        <v>916000</v>
      </c>
      <c r="X120" s="18">
        <v>967374.57</v>
      </c>
      <c r="Y120" s="18">
        <v>379214.43</v>
      </c>
      <c r="Z120" s="18">
        <v>758776.02</v>
      </c>
      <c r="AA120" s="18">
        <v>751754.01</v>
      </c>
      <c r="AB120" s="18">
        <v>750900</v>
      </c>
      <c r="AC120" s="18">
        <v>750500</v>
      </c>
      <c r="AD120" s="18">
        <v>849241.78</v>
      </c>
      <c r="AE120" s="18">
        <v>246917.53</v>
      </c>
      <c r="AF120" s="16" t="s">
        <v>0</v>
      </c>
    </row>
    <row r="121" spans="1:32" ht="22.5" x14ac:dyDescent="0.2">
      <c r="A121" s="29" t="s">
        <v>1</v>
      </c>
      <c r="B121" s="116" t="s">
        <v>1</v>
      </c>
      <c r="C121" s="116"/>
      <c r="D121" s="116"/>
      <c r="E121" s="116"/>
      <c r="F121" s="116"/>
      <c r="G121" s="116"/>
      <c r="H121" s="116"/>
      <c r="I121" s="30">
        <v>601</v>
      </c>
      <c r="J121" s="31">
        <v>3</v>
      </c>
      <c r="K121" s="31">
        <v>9</v>
      </c>
      <c r="L121" s="32" t="s">
        <v>467</v>
      </c>
      <c r="M121" s="30" t="s">
        <v>2</v>
      </c>
      <c r="N121" s="33">
        <v>358745.36</v>
      </c>
      <c r="O121" s="33">
        <v>251164.03</v>
      </c>
      <c r="P121" s="33">
        <f t="shared" si="1"/>
        <v>70.01178496078667</v>
      </c>
      <c r="Q121" s="119"/>
      <c r="R121" s="120"/>
      <c r="S121" s="120"/>
      <c r="T121" s="17">
        <v>40400</v>
      </c>
      <c r="U121" s="18">
        <v>41416.81</v>
      </c>
      <c r="V121" s="18">
        <v>26620</v>
      </c>
      <c r="W121" s="18">
        <v>41358.65</v>
      </c>
      <c r="X121" s="18">
        <v>152012.31</v>
      </c>
      <c r="Y121" s="18">
        <v>51829.9</v>
      </c>
      <c r="Z121" s="18">
        <v>54481.08</v>
      </c>
      <c r="AA121" s="18">
        <v>38175.99</v>
      </c>
      <c r="AB121" s="18">
        <v>41250</v>
      </c>
      <c r="AC121" s="18">
        <v>40600</v>
      </c>
      <c r="AD121" s="18">
        <v>36291.370000000003</v>
      </c>
      <c r="AE121" s="18">
        <v>22713.89</v>
      </c>
      <c r="AF121" s="16" t="s">
        <v>0</v>
      </c>
    </row>
    <row r="122" spans="1:32" x14ac:dyDescent="0.2">
      <c r="A122" s="29" t="s">
        <v>14</v>
      </c>
      <c r="B122" s="116" t="s">
        <v>14</v>
      </c>
      <c r="C122" s="116"/>
      <c r="D122" s="116"/>
      <c r="E122" s="116"/>
      <c r="F122" s="116"/>
      <c r="G122" s="116"/>
      <c r="H122" s="116"/>
      <c r="I122" s="30">
        <v>601</v>
      </c>
      <c r="J122" s="31">
        <v>3</v>
      </c>
      <c r="K122" s="31">
        <v>9</v>
      </c>
      <c r="L122" s="32" t="s">
        <v>467</v>
      </c>
      <c r="M122" s="30" t="s">
        <v>15</v>
      </c>
      <c r="N122" s="33">
        <v>13656</v>
      </c>
      <c r="O122" s="33">
        <v>6639.19</v>
      </c>
      <c r="P122" s="33">
        <f t="shared" si="1"/>
        <v>48.617384299941413</v>
      </c>
      <c r="Q122" s="119"/>
      <c r="R122" s="120"/>
      <c r="S122" s="120"/>
      <c r="T122" s="17">
        <v>0</v>
      </c>
      <c r="U122" s="18">
        <v>491.19</v>
      </c>
      <c r="V122" s="18">
        <v>0</v>
      </c>
      <c r="W122" s="18">
        <v>5000</v>
      </c>
      <c r="X122" s="18">
        <v>7016.81</v>
      </c>
      <c r="Y122" s="18">
        <v>2087</v>
      </c>
      <c r="Z122" s="18">
        <v>3335</v>
      </c>
      <c r="AA122" s="18">
        <v>0</v>
      </c>
      <c r="AB122" s="18">
        <v>5726</v>
      </c>
      <c r="AC122" s="18">
        <v>728</v>
      </c>
      <c r="AD122" s="18">
        <v>726</v>
      </c>
      <c r="AE122" s="18">
        <v>0</v>
      </c>
      <c r="AF122" s="16" t="s">
        <v>0</v>
      </c>
    </row>
    <row r="123" spans="1:32" x14ac:dyDescent="0.2">
      <c r="A123" s="29" t="s">
        <v>208</v>
      </c>
      <c r="B123" s="116" t="s">
        <v>208</v>
      </c>
      <c r="C123" s="116"/>
      <c r="D123" s="116"/>
      <c r="E123" s="116"/>
      <c r="F123" s="116"/>
      <c r="G123" s="116"/>
      <c r="H123" s="116"/>
      <c r="I123" s="30">
        <v>601</v>
      </c>
      <c r="J123" s="31">
        <v>4</v>
      </c>
      <c r="K123" s="31">
        <v>0</v>
      </c>
      <c r="L123" s="32" t="s">
        <v>0</v>
      </c>
      <c r="M123" s="30" t="s">
        <v>0</v>
      </c>
      <c r="N123" s="33">
        <v>5496592.25</v>
      </c>
      <c r="O123" s="33">
        <v>4619347.07</v>
      </c>
      <c r="P123" s="33">
        <f t="shared" si="1"/>
        <v>84.040199088808166</v>
      </c>
      <c r="Q123" s="119"/>
      <c r="R123" s="120"/>
      <c r="S123" s="120"/>
      <c r="T123" s="17">
        <v>1116208.1000000001</v>
      </c>
      <c r="U123" s="18">
        <v>854160.92</v>
      </c>
      <c r="V123" s="18">
        <v>331698.64</v>
      </c>
      <c r="W123" s="18">
        <v>2757646.03</v>
      </c>
      <c r="X123" s="18">
        <v>2188898.9900000002</v>
      </c>
      <c r="Y123" s="18">
        <v>394967.83</v>
      </c>
      <c r="Z123" s="18">
        <v>426733.96</v>
      </c>
      <c r="AA123" s="18">
        <v>574940</v>
      </c>
      <c r="AB123" s="18">
        <v>1574725</v>
      </c>
      <c r="AC123" s="18">
        <v>3052502.65</v>
      </c>
      <c r="AD123" s="18">
        <v>1125364.95</v>
      </c>
      <c r="AE123" s="18">
        <v>506465.6</v>
      </c>
      <c r="AF123" s="16" t="s">
        <v>0</v>
      </c>
    </row>
    <row r="124" spans="1:32" x14ac:dyDescent="0.2">
      <c r="A124" s="29" t="s">
        <v>466</v>
      </c>
      <c r="B124" s="116" t="s">
        <v>466</v>
      </c>
      <c r="C124" s="116"/>
      <c r="D124" s="116"/>
      <c r="E124" s="116"/>
      <c r="F124" s="116"/>
      <c r="G124" s="116"/>
      <c r="H124" s="116"/>
      <c r="I124" s="30">
        <v>601</v>
      </c>
      <c r="J124" s="31">
        <v>4</v>
      </c>
      <c r="K124" s="31">
        <v>5</v>
      </c>
      <c r="L124" s="32" t="s">
        <v>0</v>
      </c>
      <c r="M124" s="30" t="s">
        <v>0</v>
      </c>
      <c r="N124" s="33">
        <v>20004.55</v>
      </c>
      <c r="O124" s="33">
        <v>0</v>
      </c>
      <c r="P124" s="33">
        <f t="shared" si="1"/>
        <v>0</v>
      </c>
      <c r="Q124" s="119"/>
      <c r="R124" s="120"/>
      <c r="S124" s="120"/>
      <c r="T124" s="17">
        <v>20000</v>
      </c>
      <c r="U124" s="18">
        <v>0</v>
      </c>
      <c r="V124" s="18">
        <v>4880</v>
      </c>
      <c r="W124" s="18">
        <v>20000</v>
      </c>
      <c r="X124" s="18">
        <v>20004.55</v>
      </c>
      <c r="Y124" s="18">
        <v>0</v>
      </c>
      <c r="Z124" s="18">
        <v>0</v>
      </c>
      <c r="AA124" s="18">
        <v>20000</v>
      </c>
      <c r="AB124" s="18">
        <v>20000</v>
      </c>
      <c r="AC124" s="18">
        <v>20000</v>
      </c>
      <c r="AD124" s="18">
        <v>0</v>
      </c>
      <c r="AE124" s="18">
        <v>0</v>
      </c>
      <c r="AF124" s="16" t="s">
        <v>0</v>
      </c>
    </row>
    <row r="125" spans="1:32" x14ac:dyDescent="0.2">
      <c r="A125" s="29" t="s">
        <v>59</v>
      </c>
      <c r="B125" s="116" t="s">
        <v>60</v>
      </c>
      <c r="C125" s="116"/>
      <c r="D125" s="116"/>
      <c r="E125" s="116"/>
      <c r="F125" s="116"/>
      <c r="G125" s="116"/>
      <c r="H125" s="116"/>
      <c r="I125" s="30">
        <v>601</v>
      </c>
      <c r="J125" s="31">
        <v>4</v>
      </c>
      <c r="K125" s="31">
        <v>5</v>
      </c>
      <c r="L125" s="32" t="s">
        <v>60</v>
      </c>
      <c r="M125" s="30" t="s">
        <v>0</v>
      </c>
      <c r="N125" s="33">
        <v>20004.55</v>
      </c>
      <c r="O125" s="33">
        <v>0</v>
      </c>
      <c r="P125" s="33">
        <f t="shared" si="1"/>
        <v>0</v>
      </c>
      <c r="Q125" s="119"/>
      <c r="R125" s="120"/>
      <c r="S125" s="120"/>
      <c r="T125" s="17">
        <v>20000</v>
      </c>
      <c r="U125" s="18">
        <v>0</v>
      </c>
      <c r="V125" s="18">
        <v>4880</v>
      </c>
      <c r="W125" s="18">
        <v>20000</v>
      </c>
      <c r="X125" s="18">
        <v>20004.55</v>
      </c>
      <c r="Y125" s="18">
        <v>0</v>
      </c>
      <c r="Z125" s="18">
        <v>0</v>
      </c>
      <c r="AA125" s="18">
        <v>20000</v>
      </c>
      <c r="AB125" s="18">
        <v>20000</v>
      </c>
      <c r="AC125" s="18">
        <v>20000</v>
      </c>
      <c r="AD125" s="18">
        <v>0</v>
      </c>
      <c r="AE125" s="18">
        <v>0</v>
      </c>
      <c r="AF125" s="16" t="s">
        <v>0</v>
      </c>
    </row>
    <row r="126" spans="1:32" ht="22.5" x14ac:dyDescent="0.2">
      <c r="A126" s="29" t="s">
        <v>319</v>
      </c>
      <c r="B126" s="116" t="s">
        <v>320</v>
      </c>
      <c r="C126" s="116"/>
      <c r="D126" s="116"/>
      <c r="E126" s="116"/>
      <c r="F126" s="116"/>
      <c r="G126" s="116"/>
      <c r="H126" s="116"/>
      <c r="I126" s="30">
        <v>601</v>
      </c>
      <c r="J126" s="31">
        <v>4</v>
      </c>
      <c r="K126" s="31">
        <v>5</v>
      </c>
      <c r="L126" s="32" t="s">
        <v>320</v>
      </c>
      <c r="M126" s="30" t="s">
        <v>0</v>
      </c>
      <c r="N126" s="33">
        <v>20004.55</v>
      </c>
      <c r="O126" s="33">
        <v>0</v>
      </c>
      <c r="P126" s="33">
        <f t="shared" si="1"/>
        <v>0</v>
      </c>
      <c r="Q126" s="119"/>
      <c r="R126" s="120"/>
      <c r="S126" s="120"/>
      <c r="T126" s="17">
        <v>20000</v>
      </c>
      <c r="U126" s="18">
        <v>0</v>
      </c>
      <c r="V126" s="18">
        <v>4880</v>
      </c>
      <c r="W126" s="18">
        <v>20000</v>
      </c>
      <c r="X126" s="18">
        <v>20004.55</v>
      </c>
      <c r="Y126" s="18">
        <v>0</v>
      </c>
      <c r="Z126" s="18">
        <v>0</v>
      </c>
      <c r="AA126" s="18">
        <v>20000</v>
      </c>
      <c r="AB126" s="18">
        <v>20000</v>
      </c>
      <c r="AC126" s="18">
        <v>20000</v>
      </c>
      <c r="AD126" s="18">
        <v>0</v>
      </c>
      <c r="AE126" s="18">
        <v>0</v>
      </c>
      <c r="AF126" s="16" t="s">
        <v>0</v>
      </c>
    </row>
    <row r="127" spans="1:32" ht="22.5" x14ac:dyDescent="0.2">
      <c r="A127" s="29" t="s">
        <v>407</v>
      </c>
      <c r="B127" s="116" t="s">
        <v>408</v>
      </c>
      <c r="C127" s="116"/>
      <c r="D127" s="116"/>
      <c r="E127" s="116"/>
      <c r="F127" s="116"/>
      <c r="G127" s="116"/>
      <c r="H127" s="116"/>
      <c r="I127" s="30">
        <v>601</v>
      </c>
      <c r="J127" s="31">
        <v>4</v>
      </c>
      <c r="K127" s="31">
        <v>5</v>
      </c>
      <c r="L127" s="32" t="s">
        <v>408</v>
      </c>
      <c r="M127" s="30" t="s">
        <v>0</v>
      </c>
      <c r="N127" s="33">
        <v>20004.55</v>
      </c>
      <c r="O127" s="33">
        <v>0</v>
      </c>
      <c r="P127" s="33">
        <f t="shared" si="1"/>
        <v>0</v>
      </c>
      <c r="Q127" s="119"/>
      <c r="R127" s="120"/>
      <c r="S127" s="120"/>
      <c r="T127" s="17">
        <v>20000</v>
      </c>
      <c r="U127" s="18">
        <v>0</v>
      </c>
      <c r="V127" s="18">
        <v>4880</v>
      </c>
      <c r="W127" s="18">
        <v>20000</v>
      </c>
      <c r="X127" s="18">
        <v>20004.55</v>
      </c>
      <c r="Y127" s="18">
        <v>0</v>
      </c>
      <c r="Z127" s="18">
        <v>0</v>
      </c>
      <c r="AA127" s="18">
        <v>20000</v>
      </c>
      <c r="AB127" s="18">
        <v>20000</v>
      </c>
      <c r="AC127" s="18">
        <v>20000</v>
      </c>
      <c r="AD127" s="18">
        <v>0</v>
      </c>
      <c r="AE127" s="18">
        <v>0</v>
      </c>
      <c r="AF127" s="16" t="s">
        <v>0</v>
      </c>
    </row>
    <row r="128" spans="1:32" ht="22.5" x14ac:dyDescent="0.2">
      <c r="A128" s="29" t="s">
        <v>406</v>
      </c>
      <c r="B128" s="116" t="s">
        <v>405</v>
      </c>
      <c r="C128" s="116"/>
      <c r="D128" s="116"/>
      <c r="E128" s="116"/>
      <c r="F128" s="116"/>
      <c r="G128" s="116"/>
      <c r="H128" s="116"/>
      <c r="I128" s="30">
        <v>601</v>
      </c>
      <c r="J128" s="31">
        <v>4</v>
      </c>
      <c r="K128" s="31">
        <v>5</v>
      </c>
      <c r="L128" s="32" t="s">
        <v>405</v>
      </c>
      <c r="M128" s="30" t="s">
        <v>0</v>
      </c>
      <c r="N128" s="33">
        <v>20004.55</v>
      </c>
      <c r="O128" s="33">
        <v>0</v>
      </c>
      <c r="P128" s="33">
        <f t="shared" si="1"/>
        <v>0</v>
      </c>
      <c r="Q128" s="119"/>
      <c r="R128" s="120"/>
      <c r="S128" s="120"/>
      <c r="T128" s="17">
        <v>20000</v>
      </c>
      <c r="U128" s="18">
        <v>0</v>
      </c>
      <c r="V128" s="18">
        <v>4880</v>
      </c>
      <c r="W128" s="18">
        <v>20000</v>
      </c>
      <c r="X128" s="18">
        <v>20004.55</v>
      </c>
      <c r="Y128" s="18">
        <v>0</v>
      </c>
      <c r="Z128" s="18">
        <v>0</v>
      </c>
      <c r="AA128" s="18">
        <v>20000</v>
      </c>
      <c r="AB128" s="18">
        <v>20000</v>
      </c>
      <c r="AC128" s="18">
        <v>20000</v>
      </c>
      <c r="AD128" s="18">
        <v>0</v>
      </c>
      <c r="AE128" s="18">
        <v>0</v>
      </c>
      <c r="AF128" s="16" t="s">
        <v>0</v>
      </c>
    </row>
    <row r="129" spans="1:32" ht="22.5" x14ac:dyDescent="0.2">
      <c r="A129" s="29" t="s">
        <v>1</v>
      </c>
      <c r="B129" s="116" t="s">
        <v>1</v>
      </c>
      <c r="C129" s="116"/>
      <c r="D129" s="116"/>
      <c r="E129" s="116"/>
      <c r="F129" s="116"/>
      <c r="G129" s="116"/>
      <c r="H129" s="116"/>
      <c r="I129" s="30">
        <v>601</v>
      </c>
      <c r="J129" s="31">
        <v>4</v>
      </c>
      <c r="K129" s="31">
        <v>5</v>
      </c>
      <c r="L129" s="32" t="s">
        <v>405</v>
      </c>
      <c r="M129" s="30" t="s">
        <v>2</v>
      </c>
      <c r="N129" s="33">
        <v>20004.55</v>
      </c>
      <c r="O129" s="33">
        <v>0</v>
      </c>
      <c r="P129" s="33">
        <f t="shared" si="1"/>
        <v>0</v>
      </c>
      <c r="Q129" s="119"/>
      <c r="R129" s="120"/>
      <c r="S129" s="120"/>
      <c r="T129" s="17">
        <v>20000</v>
      </c>
      <c r="U129" s="18">
        <v>0</v>
      </c>
      <c r="V129" s="18">
        <v>4880</v>
      </c>
      <c r="W129" s="18">
        <v>20000</v>
      </c>
      <c r="X129" s="18">
        <v>20004.55</v>
      </c>
      <c r="Y129" s="18">
        <v>0</v>
      </c>
      <c r="Z129" s="18">
        <v>0</v>
      </c>
      <c r="AA129" s="18">
        <v>20000</v>
      </c>
      <c r="AB129" s="18">
        <v>20000</v>
      </c>
      <c r="AC129" s="18">
        <v>20000</v>
      </c>
      <c r="AD129" s="18">
        <v>0</v>
      </c>
      <c r="AE129" s="18">
        <v>0</v>
      </c>
      <c r="AF129" s="16" t="s">
        <v>0</v>
      </c>
    </row>
    <row r="130" spans="1:32" x14ac:dyDescent="0.2">
      <c r="A130" s="29" t="s">
        <v>465</v>
      </c>
      <c r="B130" s="116" t="s">
        <v>465</v>
      </c>
      <c r="C130" s="116"/>
      <c r="D130" s="116"/>
      <c r="E130" s="116"/>
      <c r="F130" s="116"/>
      <c r="G130" s="116"/>
      <c r="H130" s="116"/>
      <c r="I130" s="30">
        <v>601</v>
      </c>
      <c r="J130" s="31">
        <v>4</v>
      </c>
      <c r="K130" s="31">
        <v>8</v>
      </c>
      <c r="L130" s="32" t="s">
        <v>0</v>
      </c>
      <c r="M130" s="30" t="s">
        <v>0</v>
      </c>
      <c r="N130" s="33">
        <v>550000</v>
      </c>
      <c r="O130" s="33">
        <v>537894</v>
      </c>
      <c r="P130" s="33">
        <f t="shared" si="1"/>
        <v>97.798909090909092</v>
      </c>
      <c r="Q130" s="119"/>
      <c r="R130" s="120"/>
      <c r="S130" s="120"/>
      <c r="T130" s="17">
        <v>100000</v>
      </c>
      <c r="U130" s="18">
        <v>329023</v>
      </c>
      <c r="V130" s="18">
        <v>0</v>
      </c>
      <c r="W130" s="18">
        <v>600000</v>
      </c>
      <c r="X130" s="18">
        <v>220977</v>
      </c>
      <c r="Y130" s="18">
        <v>0</v>
      </c>
      <c r="Z130" s="18">
        <v>0</v>
      </c>
      <c r="AA130" s="18">
        <v>50000</v>
      </c>
      <c r="AB130" s="18">
        <v>100000</v>
      </c>
      <c r="AC130" s="18">
        <v>100000</v>
      </c>
      <c r="AD130" s="18">
        <v>0</v>
      </c>
      <c r="AE130" s="18">
        <v>0</v>
      </c>
      <c r="AF130" s="16" t="s">
        <v>0</v>
      </c>
    </row>
    <row r="131" spans="1:32" x14ac:dyDescent="0.2">
      <c r="A131" s="29" t="s">
        <v>59</v>
      </c>
      <c r="B131" s="116" t="s">
        <v>60</v>
      </c>
      <c r="C131" s="116"/>
      <c r="D131" s="116"/>
      <c r="E131" s="116"/>
      <c r="F131" s="116"/>
      <c r="G131" s="116"/>
      <c r="H131" s="116"/>
      <c r="I131" s="30">
        <v>601</v>
      </c>
      <c r="J131" s="31">
        <v>4</v>
      </c>
      <c r="K131" s="31">
        <v>8</v>
      </c>
      <c r="L131" s="32" t="s">
        <v>60</v>
      </c>
      <c r="M131" s="30" t="s">
        <v>0</v>
      </c>
      <c r="N131" s="33">
        <v>550000</v>
      </c>
      <c r="O131" s="33">
        <v>537894</v>
      </c>
      <c r="P131" s="33">
        <f t="shared" si="1"/>
        <v>97.798909090909092</v>
      </c>
      <c r="Q131" s="119"/>
      <c r="R131" s="120"/>
      <c r="S131" s="120"/>
      <c r="T131" s="17">
        <v>100000</v>
      </c>
      <c r="U131" s="18">
        <v>329023</v>
      </c>
      <c r="V131" s="18">
        <v>0</v>
      </c>
      <c r="W131" s="18">
        <v>600000</v>
      </c>
      <c r="X131" s="18">
        <v>220977</v>
      </c>
      <c r="Y131" s="18">
        <v>0</v>
      </c>
      <c r="Z131" s="18">
        <v>0</v>
      </c>
      <c r="AA131" s="18">
        <v>50000</v>
      </c>
      <c r="AB131" s="18">
        <v>100000</v>
      </c>
      <c r="AC131" s="18">
        <v>100000</v>
      </c>
      <c r="AD131" s="18">
        <v>0</v>
      </c>
      <c r="AE131" s="18">
        <v>0</v>
      </c>
      <c r="AF131" s="16" t="s">
        <v>0</v>
      </c>
    </row>
    <row r="132" spans="1:32" ht="22.5" x14ac:dyDescent="0.2">
      <c r="A132" s="29" t="s">
        <v>319</v>
      </c>
      <c r="B132" s="116" t="s">
        <v>320</v>
      </c>
      <c r="C132" s="116"/>
      <c r="D132" s="116"/>
      <c r="E132" s="116"/>
      <c r="F132" s="116"/>
      <c r="G132" s="116"/>
      <c r="H132" s="116"/>
      <c r="I132" s="30">
        <v>601</v>
      </c>
      <c r="J132" s="31">
        <v>4</v>
      </c>
      <c r="K132" s="31">
        <v>8</v>
      </c>
      <c r="L132" s="32" t="s">
        <v>320</v>
      </c>
      <c r="M132" s="30" t="s">
        <v>0</v>
      </c>
      <c r="N132" s="33">
        <v>550000</v>
      </c>
      <c r="O132" s="33">
        <v>537894</v>
      </c>
      <c r="P132" s="33">
        <f t="shared" si="1"/>
        <v>97.798909090909092</v>
      </c>
      <c r="Q132" s="119"/>
      <c r="R132" s="120"/>
      <c r="S132" s="120"/>
      <c r="T132" s="17">
        <v>100000</v>
      </c>
      <c r="U132" s="18">
        <v>329023</v>
      </c>
      <c r="V132" s="18">
        <v>0</v>
      </c>
      <c r="W132" s="18">
        <v>600000</v>
      </c>
      <c r="X132" s="18">
        <v>220977</v>
      </c>
      <c r="Y132" s="18">
        <v>0</v>
      </c>
      <c r="Z132" s="18">
        <v>0</v>
      </c>
      <c r="AA132" s="18">
        <v>50000</v>
      </c>
      <c r="AB132" s="18">
        <v>100000</v>
      </c>
      <c r="AC132" s="18">
        <v>100000</v>
      </c>
      <c r="AD132" s="18">
        <v>0</v>
      </c>
      <c r="AE132" s="18">
        <v>0</v>
      </c>
      <c r="AF132" s="16" t="s">
        <v>0</v>
      </c>
    </row>
    <row r="133" spans="1:32" ht="22.5" x14ac:dyDescent="0.2">
      <c r="A133" s="29" t="s">
        <v>463</v>
      </c>
      <c r="B133" s="116" t="s">
        <v>464</v>
      </c>
      <c r="C133" s="116"/>
      <c r="D133" s="116"/>
      <c r="E133" s="116"/>
      <c r="F133" s="116"/>
      <c r="G133" s="116"/>
      <c r="H133" s="116"/>
      <c r="I133" s="30">
        <v>601</v>
      </c>
      <c r="J133" s="31">
        <v>4</v>
      </c>
      <c r="K133" s="31">
        <v>8</v>
      </c>
      <c r="L133" s="32" t="s">
        <v>464</v>
      </c>
      <c r="M133" s="30" t="s">
        <v>0</v>
      </c>
      <c r="N133" s="33">
        <v>550000</v>
      </c>
      <c r="O133" s="33">
        <v>537894</v>
      </c>
      <c r="P133" s="33">
        <f t="shared" si="1"/>
        <v>97.798909090909092</v>
      </c>
      <c r="Q133" s="119"/>
      <c r="R133" s="120"/>
      <c r="S133" s="120"/>
      <c r="T133" s="17">
        <v>100000</v>
      </c>
      <c r="U133" s="18">
        <v>329023</v>
      </c>
      <c r="V133" s="18">
        <v>0</v>
      </c>
      <c r="W133" s="18">
        <v>600000</v>
      </c>
      <c r="X133" s="18">
        <v>220977</v>
      </c>
      <c r="Y133" s="18">
        <v>0</v>
      </c>
      <c r="Z133" s="18">
        <v>0</v>
      </c>
      <c r="AA133" s="18">
        <v>50000</v>
      </c>
      <c r="AB133" s="18">
        <v>100000</v>
      </c>
      <c r="AC133" s="18">
        <v>100000</v>
      </c>
      <c r="AD133" s="18">
        <v>0</v>
      </c>
      <c r="AE133" s="18">
        <v>0</v>
      </c>
      <c r="AF133" s="16" t="s">
        <v>0</v>
      </c>
    </row>
    <row r="134" spans="1:32" ht="22.5" x14ac:dyDescent="0.2">
      <c r="A134" s="29" t="s">
        <v>462</v>
      </c>
      <c r="B134" s="116" t="s">
        <v>461</v>
      </c>
      <c r="C134" s="116"/>
      <c r="D134" s="116"/>
      <c r="E134" s="116"/>
      <c r="F134" s="116"/>
      <c r="G134" s="116"/>
      <c r="H134" s="116"/>
      <c r="I134" s="30">
        <v>601</v>
      </c>
      <c r="J134" s="31">
        <v>4</v>
      </c>
      <c r="K134" s="31">
        <v>8</v>
      </c>
      <c r="L134" s="32" t="s">
        <v>461</v>
      </c>
      <c r="M134" s="30" t="s">
        <v>0</v>
      </c>
      <c r="N134" s="33">
        <v>550000</v>
      </c>
      <c r="O134" s="33">
        <v>537894</v>
      </c>
      <c r="P134" s="33">
        <f t="shared" si="1"/>
        <v>97.798909090909092</v>
      </c>
      <c r="Q134" s="119"/>
      <c r="R134" s="120"/>
      <c r="S134" s="120"/>
      <c r="T134" s="17">
        <v>100000</v>
      </c>
      <c r="U134" s="18">
        <v>329023</v>
      </c>
      <c r="V134" s="18">
        <v>0</v>
      </c>
      <c r="W134" s="18">
        <v>600000</v>
      </c>
      <c r="X134" s="18">
        <v>220977</v>
      </c>
      <c r="Y134" s="18">
        <v>0</v>
      </c>
      <c r="Z134" s="18">
        <v>0</v>
      </c>
      <c r="AA134" s="18">
        <v>50000</v>
      </c>
      <c r="AB134" s="18">
        <v>100000</v>
      </c>
      <c r="AC134" s="18">
        <v>100000</v>
      </c>
      <c r="AD134" s="18">
        <v>0</v>
      </c>
      <c r="AE134" s="18">
        <v>0</v>
      </c>
      <c r="AF134" s="16" t="s">
        <v>0</v>
      </c>
    </row>
    <row r="135" spans="1:32" ht="33.75" x14ac:dyDescent="0.2">
      <c r="A135" s="29" t="s">
        <v>417</v>
      </c>
      <c r="B135" s="116" t="s">
        <v>417</v>
      </c>
      <c r="C135" s="116"/>
      <c r="D135" s="116"/>
      <c r="E135" s="116"/>
      <c r="F135" s="116"/>
      <c r="G135" s="116"/>
      <c r="H135" s="116"/>
      <c r="I135" s="30">
        <v>601</v>
      </c>
      <c r="J135" s="31">
        <v>4</v>
      </c>
      <c r="K135" s="31">
        <v>8</v>
      </c>
      <c r="L135" s="32" t="s">
        <v>461</v>
      </c>
      <c r="M135" s="30" t="s">
        <v>418</v>
      </c>
      <c r="N135" s="33">
        <v>550000</v>
      </c>
      <c r="O135" s="33">
        <v>537894</v>
      </c>
      <c r="P135" s="33">
        <f t="shared" si="1"/>
        <v>97.798909090909092</v>
      </c>
      <c r="Q135" s="119"/>
      <c r="R135" s="120"/>
      <c r="S135" s="120"/>
      <c r="T135" s="17">
        <v>100000</v>
      </c>
      <c r="U135" s="18">
        <v>329023</v>
      </c>
      <c r="V135" s="18">
        <v>0</v>
      </c>
      <c r="W135" s="18">
        <v>600000</v>
      </c>
      <c r="X135" s="18">
        <v>220977</v>
      </c>
      <c r="Y135" s="18">
        <v>0</v>
      </c>
      <c r="Z135" s="18">
        <v>0</v>
      </c>
      <c r="AA135" s="18">
        <v>50000</v>
      </c>
      <c r="AB135" s="18">
        <v>100000</v>
      </c>
      <c r="AC135" s="18">
        <v>100000</v>
      </c>
      <c r="AD135" s="18">
        <v>0</v>
      </c>
      <c r="AE135" s="18">
        <v>0</v>
      </c>
      <c r="AF135" s="16" t="s">
        <v>0</v>
      </c>
    </row>
    <row r="136" spans="1:32" x14ac:dyDescent="0.2">
      <c r="A136" s="29" t="s">
        <v>460</v>
      </c>
      <c r="B136" s="116" t="s">
        <v>460</v>
      </c>
      <c r="C136" s="116"/>
      <c r="D136" s="116"/>
      <c r="E136" s="116"/>
      <c r="F136" s="116"/>
      <c r="G136" s="116"/>
      <c r="H136" s="116"/>
      <c r="I136" s="30">
        <v>601</v>
      </c>
      <c r="J136" s="31">
        <v>4</v>
      </c>
      <c r="K136" s="31">
        <v>9</v>
      </c>
      <c r="L136" s="32" t="s">
        <v>0</v>
      </c>
      <c r="M136" s="30" t="s">
        <v>0</v>
      </c>
      <c r="N136" s="33">
        <v>3772395.7</v>
      </c>
      <c r="O136" s="33">
        <v>2982338.77</v>
      </c>
      <c r="P136" s="33">
        <f t="shared" si="1"/>
        <v>79.056891354212922</v>
      </c>
      <c r="Q136" s="119"/>
      <c r="R136" s="120"/>
      <c r="S136" s="120"/>
      <c r="T136" s="17">
        <v>498188.1</v>
      </c>
      <c r="U136" s="18">
        <v>232363.87</v>
      </c>
      <c r="V136" s="18">
        <v>128662.64</v>
      </c>
      <c r="W136" s="18">
        <v>1948069.03</v>
      </c>
      <c r="X136" s="18">
        <v>1655044.37</v>
      </c>
      <c r="Y136" s="18">
        <v>288937.40000000002</v>
      </c>
      <c r="Z136" s="18">
        <v>232636.13</v>
      </c>
      <c r="AA136" s="18">
        <v>320000</v>
      </c>
      <c r="AB136" s="18">
        <v>1258660</v>
      </c>
      <c r="AC136" s="18">
        <v>2717112.65</v>
      </c>
      <c r="AD136" s="18">
        <v>936602.03</v>
      </c>
      <c r="AE136" s="18">
        <v>426811.9</v>
      </c>
      <c r="AF136" s="16" t="s">
        <v>0</v>
      </c>
    </row>
    <row r="137" spans="1:32" ht="22.5" x14ac:dyDescent="0.2">
      <c r="A137" s="29" t="s">
        <v>458</v>
      </c>
      <c r="B137" s="116" t="s">
        <v>459</v>
      </c>
      <c r="C137" s="116"/>
      <c r="D137" s="116"/>
      <c r="E137" s="116"/>
      <c r="F137" s="116"/>
      <c r="G137" s="116"/>
      <c r="H137" s="116"/>
      <c r="I137" s="30">
        <v>601</v>
      </c>
      <c r="J137" s="31">
        <v>4</v>
      </c>
      <c r="K137" s="31">
        <v>9</v>
      </c>
      <c r="L137" s="32" t="s">
        <v>459</v>
      </c>
      <c r="M137" s="30" t="s">
        <v>0</v>
      </c>
      <c r="N137" s="33">
        <v>3772395.7</v>
      </c>
      <c r="O137" s="33">
        <v>2982338.77</v>
      </c>
      <c r="P137" s="33">
        <f t="shared" ref="P137:P200" si="2">O137/N137*100</f>
        <v>79.056891354212922</v>
      </c>
      <c r="Q137" s="119"/>
      <c r="R137" s="120"/>
      <c r="S137" s="120"/>
      <c r="T137" s="17">
        <v>498188.1</v>
      </c>
      <c r="U137" s="18">
        <v>232363.87</v>
      </c>
      <c r="V137" s="18">
        <v>128662.64</v>
      </c>
      <c r="W137" s="18">
        <v>1948069.03</v>
      </c>
      <c r="X137" s="18">
        <v>1655044.37</v>
      </c>
      <c r="Y137" s="18">
        <v>288937.40000000002</v>
      </c>
      <c r="Z137" s="18">
        <v>232636.13</v>
      </c>
      <c r="AA137" s="18">
        <v>320000</v>
      </c>
      <c r="AB137" s="18">
        <v>1258660</v>
      </c>
      <c r="AC137" s="18">
        <v>2717112.65</v>
      </c>
      <c r="AD137" s="18">
        <v>936602.03</v>
      </c>
      <c r="AE137" s="18">
        <v>426811.9</v>
      </c>
      <c r="AF137" s="16" t="s">
        <v>0</v>
      </c>
    </row>
    <row r="138" spans="1:32" ht="22.5" x14ac:dyDescent="0.2">
      <c r="A138" s="29" t="s">
        <v>456</v>
      </c>
      <c r="B138" s="116" t="s">
        <v>457</v>
      </c>
      <c r="C138" s="116"/>
      <c r="D138" s="116"/>
      <c r="E138" s="116"/>
      <c r="F138" s="116"/>
      <c r="G138" s="116"/>
      <c r="H138" s="116"/>
      <c r="I138" s="30">
        <v>601</v>
      </c>
      <c r="J138" s="31">
        <v>4</v>
      </c>
      <c r="K138" s="31">
        <v>9</v>
      </c>
      <c r="L138" s="32" t="s">
        <v>457</v>
      </c>
      <c r="M138" s="30" t="s">
        <v>0</v>
      </c>
      <c r="N138" s="33">
        <v>3772395.7</v>
      </c>
      <c r="O138" s="33">
        <v>2982338.77</v>
      </c>
      <c r="P138" s="33">
        <f t="shared" si="2"/>
        <v>79.056891354212922</v>
      </c>
      <c r="Q138" s="119"/>
      <c r="R138" s="120"/>
      <c r="S138" s="120"/>
      <c r="T138" s="17">
        <v>498188.1</v>
      </c>
      <c r="U138" s="18">
        <v>232363.87</v>
      </c>
      <c r="V138" s="18">
        <v>128662.64</v>
      </c>
      <c r="W138" s="18">
        <v>1948069.03</v>
      </c>
      <c r="X138" s="18">
        <v>1655044.37</v>
      </c>
      <c r="Y138" s="18">
        <v>288937.40000000002</v>
      </c>
      <c r="Z138" s="18">
        <v>232636.13</v>
      </c>
      <c r="AA138" s="18">
        <v>320000</v>
      </c>
      <c r="AB138" s="18">
        <v>1258660</v>
      </c>
      <c r="AC138" s="18">
        <v>2717112.65</v>
      </c>
      <c r="AD138" s="18">
        <v>936602.03</v>
      </c>
      <c r="AE138" s="18">
        <v>426811.9</v>
      </c>
      <c r="AF138" s="16" t="s">
        <v>0</v>
      </c>
    </row>
    <row r="139" spans="1:32" ht="22.5" x14ac:dyDescent="0.2">
      <c r="A139" s="29" t="s">
        <v>454</v>
      </c>
      <c r="B139" s="116" t="s">
        <v>455</v>
      </c>
      <c r="C139" s="116"/>
      <c r="D139" s="116"/>
      <c r="E139" s="116"/>
      <c r="F139" s="116"/>
      <c r="G139" s="116"/>
      <c r="H139" s="116"/>
      <c r="I139" s="30">
        <v>601</v>
      </c>
      <c r="J139" s="31">
        <v>4</v>
      </c>
      <c r="K139" s="31">
        <v>9</v>
      </c>
      <c r="L139" s="32" t="s">
        <v>455</v>
      </c>
      <c r="M139" s="30" t="s">
        <v>0</v>
      </c>
      <c r="N139" s="33">
        <v>3772395.7</v>
      </c>
      <c r="O139" s="33">
        <v>2982338.77</v>
      </c>
      <c r="P139" s="33">
        <f t="shared" si="2"/>
        <v>79.056891354212922</v>
      </c>
      <c r="Q139" s="119"/>
      <c r="R139" s="120"/>
      <c r="S139" s="120"/>
      <c r="T139" s="17">
        <v>498188.1</v>
      </c>
      <c r="U139" s="18">
        <v>232363.87</v>
      </c>
      <c r="V139" s="18">
        <v>128662.64</v>
      </c>
      <c r="W139" s="18">
        <v>1948069.03</v>
      </c>
      <c r="X139" s="18">
        <v>1655044.37</v>
      </c>
      <c r="Y139" s="18">
        <v>288937.40000000002</v>
      </c>
      <c r="Z139" s="18">
        <v>232636.13</v>
      </c>
      <c r="AA139" s="18">
        <v>320000</v>
      </c>
      <c r="AB139" s="18">
        <v>1258660</v>
      </c>
      <c r="AC139" s="18">
        <v>2717112.65</v>
      </c>
      <c r="AD139" s="18">
        <v>936602.03</v>
      </c>
      <c r="AE139" s="18">
        <v>426811.9</v>
      </c>
      <c r="AF139" s="16" t="s">
        <v>0</v>
      </c>
    </row>
    <row r="140" spans="1:32" x14ac:dyDescent="0.2">
      <c r="A140" s="29" t="s">
        <v>453</v>
      </c>
      <c r="B140" s="116" t="s">
        <v>452</v>
      </c>
      <c r="C140" s="116"/>
      <c r="D140" s="116"/>
      <c r="E140" s="116"/>
      <c r="F140" s="116"/>
      <c r="G140" s="116"/>
      <c r="H140" s="116"/>
      <c r="I140" s="30">
        <v>601</v>
      </c>
      <c r="J140" s="31">
        <v>4</v>
      </c>
      <c r="K140" s="31">
        <v>9</v>
      </c>
      <c r="L140" s="32" t="s">
        <v>452</v>
      </c>
      <c r="M140" s="30" t="s">
        <v>0</v>
      </c>
      <c r="N140" s="33">
        <v>1117706.1499999999</v>
      </c>
      <c r="O140" s="33">
        <v>426811.9</v>
      </c>
      <c r="P140" s="33">
        <f t="shared" si="2"/>
        <v>38.186414201979659</v>
      </c>
      <c r="Q140" s="119"/>
      <c r="R140" s="120"/>
      <c r="S140" s="120"/>
      <c r="T140" s="17">
        <v>73188.100000000006</v>
      </c>
      <c r="U140" s="18">
        <v>15000</v>
      </c>
      <c r="V140" s="18">
        <v>0</v>
      </c>
      <c r="W140" s="18">
        <v>1000000</v>
      </c>
      <c r="X140" s="18">
        <v>690894.25</v>
      </c>
      <c r="Y140" s="18">
        <v>-15000</v>
      </c>
      <c r="Z140" s="18">
        <v>0</v>
      </c>
      <c r="AA140" s="18">
        <v>0</v>
      </c>
      <c r="AB140" s="18">
        <v>433660</v>
      </c>
      <c r="AC140" s="18">
        <v>0</v>
      </c>
      <c r="AD140" s="18">
        <v>0</v>
      </c>
      <c r="AE140" s="18">
        <v>426811.9</v>
      </c>
      <c r="AF140" s="16" t="s">
        <v>0</v>
      </c>
    </row>
    <row r="141" spans="1:32" ht="22.5" x14ac:dyDescent="0.2">
      <c r="A141" s="29" t="s">
        <v>1</v>
      </c>
      <c r="B141" s="116" t="s">
        <v>1</v>
      </c>
      <c r="C141" s="116"/>
      <c r="D141" s="116"/>
      <c r="E141" s="116"/>
      <c r="F141" s="116"/>
      <c r="G141" s="116"/>
      <c r="H141" s="116"/>
      <c r="I141" s="30">
        <v>601</v>
      </c>
      <c r="J141" s="31">
        <v>4</v>
      </c>
      <c r="K141" s="31">
        <v>9</v>
      </c>
      <c r="L141" s="32" t="s">
        <v>452</v>
      </c>
      <c r="M141" s="30" t="s">
        <v>2</v>
      </c>
      <c r="N141" s="33">
        <v>1117706.1499999999</v>
      </c>
      <c r="O141" s="33">
        <v>426811.9</v>
      </c>
      <c r="P141" s="33">
        <f t="shared" si="2"/>
        <v>38.186414201979659</v>
      </c>
      <c r="Q141" s="119"/>
      <c r="R141" s="120"/>
      <c r="S141" s="120"/>
      <c r="T141" s="17">
        <v>73188.100000000006</v>
      </c>
      <c r="U141" s="18">
        <v>15000</v>
      </c>
      <c r="V141" s="18">
        <v>0</v>
      </c>
      <c r="W141" s="18">
        <v>1000000</v>
      </c>
      <c r="X141" s="18">
        <v>690894.25</v>
      </c>
      <c r="Y141" s="18">
        <v>-15000</v>
      </c>
      <c r="Z141" s="18">
        <v>0</v>
      </c>
      <c r="AA141" s="18">
        <v>0</v>
      </c>
      <c r="AB141" s="18">
        <v>433660</v>
      </c>
      <c r="AC141" s="18">
        <v>0</v>
      </c>
      <c r="AD141" s="18">
        <v>0</v>
      </c>
      <c r="AE141" s="18">
        <v>426811.9</v>
      </c>
      <c r="AF141" s="16" t="s">
        <v>0</v>
      </c>
    </row>
    <row r="142" spans="1:32" x14ac:dyDescent="0.2">
      <c r="A142" s="29" t="s">
        <v>451</v>
      </c>
      <c r="B142" s="116" t="s">
        <v>450</v>
      </c>
      <c r="C142" s="116"/>
      <c r="D142" s="116"/>
      <c r="E142" s="116"/>
      <c r="F142" s="116"/>
      <c r="G142" s="116"/>
      <c r="H142" s="116"/>
      <c r="I142" s="30">
        <v>601</v>
      </c>
      <c r="J142" s="31">
        <v>4</v>
      </c>
      <c r="K142" s="31">
        <v>9</v>
      </c>
      <c r="L142" s="32" t="s">
        <v>450</v>
      </c>
      <c r="M142" s="30" t="s">
        <v>0</v>
      </c>
      <c r="N142" s="33">
        <v>208141.76</v>
      </c>
      <c r="O142" s="33">
        <v>193326.07999999999</v>
      </c>
      <c r="P142" s="33">
        <f t="shared" si="2"/>
        <v>92.881928162805949</v>
      </c>
      <c r="Q142" s="119"/>
      <c r="R142" s="120"/>
      <c r="S142" s="120"/>
      <c r="T142" s="17">
        <v>0</v>
      </c>
      <c r="U142" s="18">
        <v>0</v>
      </c>
      <c r="V142" s="18">
        <v>0</v>
      </c>
      <c r="W142" s="18">
        <v>0</v>
      </c>
      <c r="X142" s="18">
        <v>208141.76</v>
      </c>
      <c r="Y142" s="18">
        <v>0</v>
      </c>
      <c r="Z142" s="18">
        <v>0</v>
      </c>
      <c r="AA142" s="18">
        <v>0</v>
      </c>
      <c r="AB142" s="18">
        <v>91858.240000000005</v>
      </c>
      <c r="AC142" s="18">
        <v>0</v>
      </c>
      <c r="AD142" s="18">
        <v>0</v>
      </c>
      <c r="AE142" s="18">
        <v>0</v>
      </c>
      <c r="AF142" s="16" t="s">
        <v>0</v>
      </c>
    </row>
    <row r="143" spans="1:32" ht="22.5" x14ac:dyDescent="0.2">
      <c r="A143" s="29" t="s">
        <v>1</v>
      </c>
      <c r="B143" s="116" t="s">
        <v>1</v>
      </c>
      <c r="C143" s="116"/>
      <c r="D143" s="116"/>
      <c r="E143" s="116"/>
      <c r="F143" s="116"/>
      <c r="G143" s="116"/>
      <c r="H143" s="116"/>
      <c r="I143" s="30">
        <v>601</v>
      </c>
      <c r="J143" s="31">
        <v>4</v>
      </c>
      <c r="K143" s="31">
        <v>9</v>
      </c>
      <c r="L143" s="32" t="s">
        <v>450</v>
      </c>
      <c r="M143" s="30" t="s">
        <v>2</v>
      </c>
      <c r="N143" s="33">
        <v>208141.76</v>
      </c>
      <c r="O143" s="33">
        <v>193326.07999999999</v>
      </c>
      <c r="P143" s="33">
        <f t="shared" si="2"/>
        <v>92.881928162805949</v>
      </c>
      <c r="Q143" s="119"/>
      <c r="R143" s="120"/>
      <c r="S143" s="120"/>
      <c r="T143" s="17">
        <v>0</v>
      </c>
      <c r="U143" s="18">
        <v>0</v>
      </c>
      <c r="V143" s="18">
        <v>0</v>
      </c>
      <c r="W143" s="18">
        <v>0</v>
      </c>
      <c r="X143" s="18">
        <v>208141.76</v>
      </c>
      <c r="Y143" s="18">
        <v>0</v>
      </c>
      <c r="Z143" s="18">
        <v>0</v>
      </c>
      <c r="AA143" s="18">
        <v>0</v>
      </c>
      <c r="AB143" s="18">
        <v>91858.240000000005</v>
      </c>
      <c r="AC143" s="18">
        <v>0</v>
      </c>
      <c r="AD143" s="18">
        <v>0</v>
      </c>
      <c r="AE143" s="18">
        <v>0</v>
      </c>
      <c r="AF143" s="16" t="s">
        <v>0</v>
      </c>
    </row>
    <row r="144" spans="1:32" x14ac:dyDescent="0.2">
      <c r="A144" s="29" t="s">
        <v>449</v>
      </c>
      <c r="B144" s="116" t="s">
        <v>448</v>
      </c>
      <c r="C144" s="116"/>
      <c r="D144" s="116"/>
      <c r="E144" s="116"/>
      <c r="F144" s="116"/>
      <c r="G144" s="116"/>
      <c r="H144" s="116"/>
      <c r="I144" s="30">
        <v>601</v>
      </c>
      <c r="J144" s="31">
        <v>4</v>
      </c>
      <c r="K144" s="31">
        <v>9</v>
      </c>
      <c r="L144" s="32" t="s">
        <v>448</v>
      </c>
      <c r="M144" s="30" t="s">
        <v>0</v>
      </c>
      <c r="N144" s="33">
        <v>1894045.16</v>
      </c>
      <c r="O144" s="33">
        <v>1894045.16</v>
      </c>
      <c r="P144" s="33">
        <f t="shared" si="2"/>
        <v>100</v>
      </c>
      <c r="Q144" s="119"/>
      <c r="R144" s="120"/>
      <c r="S144" s="120"/>
      <c r="T144" s="17">
        <v>200000</v>
      </c>
      <c r="U144" s="18">
        <v>217363.87</v>
      </c>
      <c r="V144" s="18">
        <v>128662.64</v>
      </c>
      <c r="W144" s="18">
        <v>200000</v>
      </c>
      <c r="X144" s="18">
        <v>291858.24</v>
      </c>
      <c r="Y144" s="18">
        <v>271446.55</v>
      </c>
      <c r="Z144" s="18">
        <v>232636.13</v>
      </c>
      <c r="AA144" s="18">
        <v>300000</v>
      </c>
      <c r="AB144" s="18">
        <v>308141.76</v>
      </c>
      <c r="AC144" s="18">
        <v>445400</v>
      </c>
      <c r="AD144" s="18">
        <v>880740.37</v>
      </c>
      <c r="AE144" s="18">
        <v>0</v>
      </c>
      <c r="AF144" s="16" t="s">
        <v>0</v>
      </c>
    </row>
    <row r="145" spans="1:32" ht="22.5" x14ac:dyDescent="0.2">
      <c r="A145" s="29" t="s">
        <v>1</v>
      </c>
      <c r="B145" s="116" t="s">
        <v>1</v>
      </c>
      <c r="C145" s="116"/>
      <c r="D145" s="116"/>
      <c r="E145" s="116"/>
      <c r="F145" s="116"/>
      <c r="G145" s="116"/>
      <c r="H145" s="116"/>
      <c r="I145" s="30">
        <v>601</v>
      </c>
      <c r="J145" s="31">
        <v>4</v>
      </c>
      <c r="K145" s="31">
        <v>9</v>
      </c>
      <c r="L145" s="32" t="s">
        <v>448</v>
      </c>
      <c r="M145" s="30" t="s">
        <v>2</v>
      </c>
      <c r="N145" s="33">
        <v>1894045.16</v>
      </c>
      <c r="O145" s="33">
        <v>1894045.16</v>
      </c>
      <c r="P145" s="33">
        <f t="shared" si="2"/>
        <v>100</v>
      </c>
      <c r="Q145" s="119"/>
      <c r="R145" s="120"/>
      <c r="S145" s="120"/>
      <c r="T145" s="17">
        <v>200000</v>
      </c>
      <c r="U145" s="18">
        <v>217363.87</v>
      </c>
      <c r="V145" s="18">
        <v>128662.64</v>
      </c>
      <c r="W145" s="18">
        <v>200000</v>
      </c>
      <c r="X145" s="18">
        <v>291858.24</v>
      </c>
      <c r="Y145" s="18">
        <v>271446.55</v>
      </c>
      <c r="Z145" s="18">
        <v>232636.13</v>
      </c>
      <c r="AA145" s="18">
        <v>300000</v>
      </c>
      <c r="AB145" s="18">
        <v>308141.76</v>
      </c>
      <c r="AC145" s="18">
        <v>445400</v>
      </c>
      <c r="AD145" s="18">
        <v>880740.37</v>
      </c>
      <c r="AE145" s="18">
        <v>0</v>
      </c>
      <c r="AF145" s="16" t="s">
        <v>0</v>
      </c>
    </row>
    <row r="146" spans="1:32" x14ac:dyDescent="0.2">
      <c r="A146" s="29" t="s">
        <v>447</v>
      </c>
      <c r="B146" s="116" t="s">
        <v>446</v>
      </c>
      <c r="C146" s="116"/>
      <c r="D146" s="116"/>
      <c r="E146" s="116"/>
      <c r="F146" s="116"/>
      <c r="G146" s="116"/>
      <c r="H146" s="116"/>
      <c r="I146" s="30">
        <v>601</v>
      </c>
      <c r="J146" s="31">
        <v>4</v>
      </c>
      <c r="K146" s="31">
        <v>9</v>
      </c>
      <c r="L146" s="32" t="s">
        <v>446</v>
      </c>
      <c r="M146" s="30" t="s">
        <v>0</v>
      </c>
      <c r="N146" s="33">
        <v>400000</v>
      </c>
      <c r="O146" s="33">
        <v>350653</v>
      </c>
      <c r="P146" s="33">
        <f t="shared" si="2"/>
        <v>87.663250000000005</v>
      </c>
      <c r="Q146" s="119"/>
      <c r="R146" s="120"/>
      <c r="S146" s="120"/>
      <c r="T146" s="17">
        <v>0</v>
      </c>
      <c r="U146" s="18">
        <v>0</v>
      </c>
      <c r="V146" s="18">
        <v>0</v>
      </c>
      <c r="W146" s="18">
        <v>0</v>
      </c>
      <c r="X146" s="18">
        <v>400000</v>
      </c>
      <c r="Y146" s="18">
        <v>0</v>
      </c>
      <c r="Z146" s="18">
        <v>0</v>
      </c>
      <c r="AA146" s="18">
        <v>0</v>
      </c>
      <c r="AB146" s="18">
        <v>400000</v>
      </c>
      <c r="AC146" s="18">
        <v>0</v>
      </c>
      <c r="AD146" s="18">
        <v>0</v>
      </c>
      <c r="AE146" s="18">
        <v>0</v>
      </c>
      <c r="AF146" s="16" t="s">
        <v>0</v>
      </c>
    </row>
    <row r="147" spans="1:32" ht="22.5" x14ac:dyDescent="0.2">
      <c r="A147" s="29" t="s">
        <v>1</v>
      </c>
      <c r="B147" s="116" t="s">
        <v>1</v>
      </c>
      <c r="C147" s="116"/>
      <c r="D147" s="116"/>
      <c r="E147" s="116"/>
      <c r="F147" s="116"/>
      <c r="G147" s="116"/>
      <c r="H147" s="116"/>
      <c r="I147" s="30">
        <v>601</v>
      </c>
      <c r="J147" s="31">
        <v>4</v>
      </c>
      <c r="K147" s="31">
        <v>9</v>
      </c>
      <c r="L147" s="32" t="s">
        <v>446</v>
      </c>
      <c r="M147" s="30" t="s">
        <v>2</v>
      </c>
      <c r="N147" s="33">
        <v>400000</v>
      </c>
      <c r="O147" s="33">
        <v>350653</v>
      </c>
      <c r="P147" s="33">
        <f t="shared" si="2"/>
        <v>87.663250000000005</v>
      </c>
      <c r="Q147" s="119"/>
      <c r="R147" s="120"/>
      <c r="S147" s="120"/>
      <c r="T147" s="17">
        <v>0</v>
      </c>
      <c r="U147" s="18">
        <v>0</v>
      </c>
      <c r="V147" s="18">
        <v>0</v>
      </c>
      <c r="W147" s="18">
        <v>0</v>
      </c>
      <c r="X147" s="18">
        <v>400000</v>
      </c>
      <c r="Y147" s="18">
        <v>0</v>
      </c>
      <c r="Z147" s="18">
        <v>0</v>
      </c>
      <c r="AA147" s="18">
        <v>0</v>
      </c>
      <c r="AB147" s="18">
        <v>400000</v>
      </c>
      <c r="AC147" s="18">
        <v>0</v>
      </c>
      <c r="AD147" s="18">
        <v>0</v>
      </c>
      <c r="AE147" s="18">
        <v>0</v>
      </c>
      <c r="AF147" s="16" t="s">
        <v>0</v>
      </c>
    </row>
    <row r="148" spans="1:32" x14ac:dyDescent="0.2">
      <c r="A148" s="29" t="s">
        <v>445</v>
      </c>
      <c r="B148" s="116" t="s">
        <v>444</v>
      </c>
      <c r="C148" s="116"/>
      <c r="D148" s="116"/>
      <c r="E148" s="116"/>
      <c r="F148" s="116"/>
      <c r="G148" s="116"/>
      <c r="H148" s="116"/>
      <c r="I148" s="30">
        <v>601</v>
      </c>
      <c r="J148" s="31">
        <v>4</v>
      </c>
      <c r="K148" s="31">
        <v>9</v>
      </c>
      <c r="L148" s="32" t="s">
        <v>444</v>
      </c>
      <c r="M148" s="30" t="s">
        <v>0</v>
      </c>
      <c r="N148" s="33">
        <v>50000</v>
      </c>
      <c r="O148" s="33">
        <v>15000</v>
      </c>
      <c r="P148" s="33">
        <f t="shared" si="2"/>
        <v>30</v>
      </c>
      <c r="Q148" s="119"/>
      <c r="R148" s="120"/>
      <c r="S148" s="120"/>
      <c r="T148" s="17">
        <v>0</v>
      </c>
      <c r="U148" s="18">
        <v>0</v>
      </c>
      <c r="V148" s="18">
        <v>0</v>
      </c>
      <c r="W148" s="18">
        <v>0</v>
      </c>
      <c r="X148" s="18">
        <v>35000</v>
      </c>
      <c r="Y148" s="18">
        <v>15000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6" t="s">
        <v>0</v>
      </c>
    </row>
    <row r="149" spans="1:32" ht="22.5" x14ac:dyDescent="0.2">
      <c r="A149" s="29" t="s">
        <v>1</v>
      </c>
      <c r="B149" s="116" t="s">
        <v>1</v>
      </c>
      <c r="C149" s="116"/>
      <c r="D149" s="116"/>
      <c r="E149" s="116"/>
      <c r="F149" s="116"/>
      <c r="G149" s="116"/>
      <c r="H149" s="116"/>
      <c r="I149" s="30">
        <v>601</v>
      </c>
      <c r="J149" s="31">
        <v>4</v>
      </c>
      <c r="K149" s="31">
        <v>9</v>
      </c>
      <c r="L149" s="32" t="s">
        <v>444</v>
      </c>
      <c r="M149" s="30" t="s">
        <v>2</v>
      </c>
      <c r="N149" s="33">
        <v>50000</v>
      </c>
      <c r="O149" s="33">
        <v>15000</v>
      </c>
      <c r="P149" s="33">
        <f t="shared" si="2"/>
        <v>30</v>
      </c>
      <c r="Q149" s="119"/>
      <c r="R149" s="120"/>
      <c r="S149" s="120"/>
      <c r="T149" s="17">
        <v>0</v>
      </c>
      <c r="U149" s="18">
        <v>0</v>
      </c>
      <c r="V149" s="18">
        <v>0</v>
      </c>
      <c r="W149" s="18">
        <v>0</v>
      </c>
      <c r="X149" s="18">
        <v>35000</v>
      </c>
      <c r="Y149" s="18">
        <v>15000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6" t="s">
        <v>0</v>
      </c>
    </row>
    <row r="150" spans="1:32" x14ac:dyDescent="0.2">
      <c r="A150" s="29" t="s">
        <v>443</v>
      </c>
      <c r="B150" s="116" t="s">
        <v>442</v>
      </c>
      <c r="C150" s="116"/>
      <c r="D150" s="116"/>
      <c r="E150" s="116"/>
      <c r="F150" s="116"/>
      <c r="G150" s="116"/>
      <c r="H150" s="116"/>
      <c r="I150" s="30">
        <v>601</v>
      </c>
      <c r="J150" s="31">
        <v>4</v>
      </c>
      <c r="K150" s="31">
        <v>9</v>
      </c>
      <c r="L150" s="32" t="s">
        <v>442</v>
      </c>
      <c r="M150" s="30" t="s">
        <v>0</v>
      </c>
      <c r="N150" s="33">
        <v>102502.63</v>
      </c>
      <c r="O150" s="33">
        <v>102502.63</v>
      </c>
      <c r="P150" s="33">
        <f t="shared" si="2"/>
        <v>100</v>
      </c>
      <c r="Q150" s="119"/>
      <c r="R150" s="120"/>
      <c r="S150" s="120"/>
      <c r="T150" s="17">
        <v>25000</v>
      </c>
      <c r="U150" s="18">
        <v>0</v>
      </c>
      <c r="V150" s="18">
        <v>0</v>
      </c>
      <c r="W150" s="18">
        <v>78359.03</v>
      </c>
      <c r="X150" s="18">
        <v>29150.12</v>
      </c>
      <c r="Y150" s="18">
        <v>17490.849999999999</v>
      </c>
      <c r="Z150" s="18">
        <v>0</v>
      </c>
      <c r="AA150" s="18">
        <v>20000</v>
      </c>
      <c r="AB150" s="18">
        <v>25000</v>
      </c>
      <c r="AC150" s="18">
        <v>25000</v>
      </c>
      <c r="AD150" s="18">
        <v>55861.66</v>
      </c>
      <c r="AE150" s="18">
        <v>0</v>
      </c>
      <c r="AF150" s="16" t="s">
        <v>0</v>
      </c>
    </row>
    <row r="151" spans="1:32" ht="22.5" x14ac:dyDescent="0.2">
      <c r="A151" s="29" t="s">
        <v>1</v>
      </c>
      <c r="B151" s="116" t="s">
        <v>1</v>
      </c>
      <c r="C151" s="116"/>
      <c r="D151" s="116"/>
      <c r="E151" s="116"/>
      <c r="F151" s="116"/>
      <c r="G151" s="116"/>
      <c r="H151" s="116"/>
      <c r="I151" s="30">
        <v>601</v>
      </c>
      <c r="J151" s="31">
        <v>4</v>
      </c>
      <c r="K151" s="31">
        <v>9</v>
      </c>
      <c r="L151" s="32" t="s">
        <v>442</v>
      </c>
      <c r="M151" s="30" t="s">
        <v>2</v>
      </c>
      <c r="N151" s="33">
        <v>102502.63</v>
      </c>
      <c r="O151" s="33">
        <v>102502.63</v>
      </c>
      <c r="P151" s="33">
        <f t="shared" si="2"/>
        <v>100</v>
      </c>
      <c r="Q151" s="119"/>
      <c r="R151" s="120"/>
      <c r="S151" s="120"/>
      <c r="T151" s="17">
        <v>25000</v>
      </c>
      <c r="U151" s="18">
        <v>0</v>
      </c>
      <c r="V151" s="18">
        <v>0</v>
      </c>
      <c r="W151" s="18">
        <v>78359.03</v>
      </c>
      <c r="X151" s="18">
        <v>29150.12</v>
      </c>
      <c r="Y151" s="18">
        <v>17490.849999999999</v>
      </c>
      <c r="Z151" s="18">
        <v>0</v>
      </c>
      <c r="AA151" s="18">
        <v>20000</v>
      </c>
      <c r="AB151" s="18">
        <v>25000</v>
      </c>
      <c r="AC151" s="18">
        <v>25000</v>
      </c>
      <c r="AD151" s="18">
        <v>55861.66</v>
      </c>
      <c r="AE151" s="18">
        <v>0</v>
      </c>
      <c r="AF151" s="16" t="s">
        <v>0</v>
      </c>
    </row>
    <row r="152" spans="1:32" x14ac:dyDescent="0.2">
      <c r="A152" s="29" t="s">
        <v>207</v>
      </c>
      <c r="B152" s="116" t="s">
        <v>207</v>
      </c>
      <c r="C152" s="116"/>
      <c r="D152" s="116"/>
      <c r="E152" s="116"/>
      <c r="F152" s="116"/>
      <c r="G152" s="116"/>
      <c r="H152" s="116"/>
      <c r="I152" s="30">
        <v>601</v>
      </c>
      <c r="J152" s="31">
        <v>4</v>
      </c>
      <c r="K152" s="31">
        <v>12</v>
      </c>
      <c r="L152" s="32" t="s">
        <v>0</v>
      </c>
      <c r="M152" s="30" t="s">
        <v>0</v>
      </c>
      <c r="N152" s="33">
        <v>1154192</v>
      </c>
      <c r="O152" s="33">
        <v>1099114.3</v>
      </c>
      <c r="P152" s="33">
        <f t="shared" si="2"/>
        <v>95.228029651912337</v>
      </c>
      <c r="Q152" s="119"/>
      <c r="R152" s="120"/>
      <c r="S152" s="120"/>
      <c r="T152" s="17">
        <v>498020</v>
      </c>
      <c r="U152" s="18">
        <v>292774.05</v>
      </c>
      <c r="V152" s="18">
        <v>198156</v>
      </c>
      <c r="W152" s="18">
        <v>189577</v>
      </c>
      <c r="X152" s="18">
        <v>292873.07</v>
      </c>
      <c r="Y152" s="18">
        <v>106030.43</v>
      </c>
      <c r="Z152" s="18">
        <v>194097.83</v>
      </c>
      <c r="AA152" s="18">
        <v>184940</v>
      </c>
      <c r="AB152" s="18">
        <v>196065</v>
      </c>
      <c r="AC152" s="18">
        <v>215390</v>
      </c>
      <c r="AD152" s="18">
        <v>188762.92</v>
      </c>
      <c r="AE152" s="18">
        <v>79653.7</v>
      </c>
      <c r="AF152" s="16" t="s">
        <v>0</v>
      </c>
    </row>
    <row r="153" spans="1:32" x14ac:dyDescent="0.2">
      <c r="A153" s="29" t="s">
        <v>59</v>
      </c>
      <c r="B153" s="116" t="s">
        <v>60</v>
      </c>
      <c r="C153" s="116"/>
      <c r="D153" s="116"/>
      <c r="E153" s="116"/>
      <c r="F153" s="116"/>
      <c r="G153" s="116"/>
      <c r="H153" s="116"/>
      <c r="I153" s="30">
        <v>601</v>
      </c>
      <c r="J153" s="31">
        <v>4</v>
      </c>
      <c r="K153" s="31">
        <v>12</v>
      </c>
      <c r="L153" s="32" t="s">
        <v>60</v>
      </c>
      <c r="M153" s="30" t="s">
        <v>0</v>
      </c>
      <c r="N153" s="33">
        <v>1154192</v>
      </c>
      <c r="O153" s="33">
        <v>1099114.3</v>
      </c>
      <c r="P153" s="33">
        <f t="shared" si="2"/>
        <v>95.228029651912337</v>
      </c>
      <c r="Q153" s="119"/>
      <c r="R153" s="120"/>
      <c r="S153" s="120"/>
      <c r="T153" s="17">
        <v>498020</v>
      </c>
      <c r="U153" s="18">
        <v>292774.05</v>
      </c>
      <c r="V153" s="18">
        <v>198156</v>
      </c>
      <c r="W153" s="18">
        <v>189577</v>
      </c>
      <c r="X153" s="18">
        <v>292873.07</v>
      </c>
      <c r="Y153" s="18">
        <v>106030.43</v>
      </c>
      <c r="Z153" s="18">
        <v>194097.83</v>
      </c>
      <c r="AA153" s="18">
        <v>184940</v>
      </c>
      <c r="AB153" s="18">
        <v>196065</v>
      </c>
      <c r="AC153" s="18">
        <v>215390</v>
      </c>
      <c r="AD153" s="18">
        <v>188762.92</v>
      </c>
      <c r="AE153" s="18">
        <v>79653.7</v>
      </c>
      <c r="AF153" s="16" t="s">
        <v>0</v>
      </c>
    </row>
    <row r="154" spans="1:32" x14ac:dyDescent="0.2">
      <c r="A154" s="29" t="s">
        <v>440</v>
      </c>
      <c r="B154" s="116" t="s">
        <v>441</v>
      </c>
      <c r="C154" s="116"/>
      <c r="D154" s="116"/>
      <c r="E154" s="116"/>
      <c r="F154" s="116"/>
      <c r="G154" s="116"/>
      <c r="H154" s="116"/>
      <c r="I154" s="30">
        <v>601</v>
      </c>
      <c r="J154" s="31">
        <v>4</v>
      </c>
      <c r="K154" s="31">
        <v>12</v>
      </c>
      <c r="L154" s="32" t="s">
        <v>441</v>
      </c>
      <c r="M154" s="30" t="s">
        <v>0</v>
      </c>
      <c r="N154" s="33">
        <v>30000</v>
      </c>
      <c r="O154" s="33">
        <v>18388.59</v>
      </c>
      <c r="P154" s="33">
        <f t="shared" si="2"/>
        <v>61.295299999999997</v>
      </c>
      <c r="Q154" s="119"/>
      <c r="R154" s="120"/>
      <c r="S154" s="120"/>
      <c r="T154" s="17">
        <v>0</v>
      </c>
      <c r="U154" s="18">
        <v>18388.59</v>
      </c>
      <c r="V154" s="18">
        <v>0</v>
      </c>
      <c r="W154" s="18">
        <v>0</v>
      </c>
      <c r="X154" s="18">
        <v>11611.41</v>
      </c>
      <c r="Y154" s="18">
        <v>0</v>
      </c>
      <c r="Z154" s="18">
        <v>0</v>
      </c>
      <c r="AA154" s="18">
        <v>0</v>
      </c>
      <c r="AB154" s="18">
        <v>0</v>
      </c>
      <c r="AC154" s="18">
        <v>30000</v>
      </c>
      <c r="AD154" s="18">
        <v>0</v>
      </c>
      <c r="AE154" s="18">
        <v>0</v>
      </c>
      <c r="AF154" s="16" t="s">
        <v>0</v>
      </c>
    </row>
    <row r="155" spans="1:32" ht="22.5" x14ac:dyDescent="0.2">
      <c r="A155" s="29" t="s">
        <v>438</v>
      </c>
      <c r="B155" s="116" t="s">
        <v>439</v>
      </c>
      <c r="C155" s="116"/>
      <c r="D155" s="116"/>
      <c r="E155" s="116"/>
      <c r="F155" s="116"/>
      <c r="G155" s="116"/>
      <c r="H155" s="116"/>
      <c r="I155" s="30">
        <v>601</v>
      </c>
      <c r="J155" s="31">
        <v>4</v>
      </c>
      <c r="K155" s="31">
        <v>12</v>
      </c>
      <c r="L155" s="32" t="s">
        <v>439</v>
      </c>
      <c r="M155" s="30" t="s">
        <v>0</v>
      </c>
      <c r="N155" s="33">
        <v>30000</v>
      </c>
      <c r="O155" s="33">
        <v>18388.59</v>
      </c>
      <c r="P155" s="33">
        <f t="shared" si="2"/>
        <v>61.295299999999997</v>
      </c>
      <c r="Q155" s="119"/>
      <c r="R155" s="120"/>
      <c r="S155" s="120"/>
      <c r="T155" s="17">
        <v>0</v>
      </c>
      <c r="U155" s="18">
        <v>18388.59</v>
      </c>
      <c r="V155" s="18">
        <v>0</v>
      </c>
      <c r="W155" s="18">
        <v>0</v>
      </c>
      <c r="X155" s="18">
        <v>11611.41</v>
      </c>
      <c r="Y155" s="18">
        <v>0</v>
      </c>
      <c r="Z155" s="18">
        <v>0</v>
      </c>
      <c r="AA155" s="18">
        <v>0</v>
      </c>
      <c r="AB155" s="18">
        <v>0</v>
      </c>
      <c r="AC155" s="18">
        <v>30000</v>
      </c>
      <c r="AD155" s="18">
        <v>0</v>
      </c>
      <c r="AE155" s="18">
        <v>0</v>
      </c>
      <c r="AF155" s="16" t="s">
        <v>0</v>
      </c>
    </row>
    <row r="156" spans="1:32" ht="22.5" x14ac:dyDescent="0.2">
      <c r="A156" s="29" t="s">
        <v>437</v>
      </c>
      <c r="B156" s="116" t="s">
        <v>436</v>
      </c>
      <c r="C156" s="116"/>
      <c r="D156" s="116"/>
      <c r="E156" s="116"/>
      <c r="F156" s="116"/>
      <c r="G156" s="116"/>
      <c r="H156" s="116"/>
      <c r="I156" s="30">
        <v>601</v>
      </c>
      <c r="J156" s="31">
        <v>4</v>
      </c>
      <c r="K156" s="31">
        <v>12</v>
      </c>
      <c r="L156" s="32" t="s">
        <v>436</v>
      </c>
      <c r="M156" s="30" t="s">
        <v>0</v>
      </c>
      <c r="N156" s="33">
        <v>30000</v>
      </c>
      <c r="O156" s="33">
        <v>18388.59</v>
      </c>
      <c r="P156" s="33">
        <f t="shared" si="2"/>
        <v>61.295299999999997</v>
      </c>
      <c r="Q156" s="119"/>
      <c r="R156" s="120"/>
      <c r="S156" s="120"/>
      <c r="T156" s="17">
        <v>0</v>
      </c>
      <c r="U156" s="18">
        <v>18388.59</v>
      </c>
      <c r="V156" s="18">
        <v>0</v>
      </c>
      <c r="W156" s="18">
        <v>0</v>
      </c>
      <c r="X156" s="18">
        <v>11611.41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6" t="s">
        <v>0</v>
      </c>
    </row>
    <row r="157" spans="1:32" ht="22.5" x14ac:dyDescent="0.2">
      <c r="A157" s="29" t="s">
        <v>1</v>
      </c>
      <c r="B157" s="116" t="s">
        <v>1</v>
      </c>
      <c r="C157" s="116"/>
      <c r="D157" s="116"/>
      <c r="E157" s="116"/>
      <c r="F157" s="116"/>
      <c r="G157" s="116"/>
      <c r="H157" s="116"/>
      <c r="I157" s="30">
        <v>601</v>
      </c>
      <c r="J157" s="31">
        <v>4</v>
      </c>
      <c r="K157" s="31">
        <v>12</v>
      </c>
      <c r="L157" s="32" t="s">
        <v>436</v>
      </c>
      <c r="M157" s="30" t="s">
        <v>2</v>
      </c>
      <c r="N157" s="33">
        <v>30000</v>
      </c>
      <c r="O157" s="33">
        <v>18388.59</v>
      </c>
      <c r="P157" s="33">
        <f t="shared" si="2"/>
        <v>61.295299999999997</v>
      </c>
      <c r="Q157" s="119"/>
      <c r="R157" s="120"/>
      <c r="S157" s="120"/>
      <c r="T157" s="17">
        <v>0</v>
      </c>
      <c r="U157" s="18">
        <v>18388.59</v>
      </c>
      <c r="V157" s="18">
        <v>0</v>
      </c>
      <c r="W157" s="18">
        <v>0</v>
      </c>
      <c r="X157" s="18">
        <v>11611.41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6" t="s">
        <v>0</v>
      </c>
    </row>
    <row r="158" spans="1:32" ht="22.5" x14ac:dyDescent="0.2">
      <c r="A158" s="29" t="s">
        <v>367</v>
      </c>
      <c r="B158" s="116" t="s">
        <v>368</v>
      </c>
      <c r="C158" s="116"/>
      <c r="D158" s="116"/>
      <c r="E158" s="116"/>
      <c r="F158" s="116"/>
      <c r="G158" s="116"/>
      <c r="H158" s="116"/>
      <c r="I158" s="30">
        <v>601</v>
      </c>
      <c r="J158" s="31">
        <v>4</v>
      </c>
      <c r="K158" s="31">
        <v>12</v>
      </c>
      <c r="L158" s="32" t="s">
        <v>368</v>
      </c>
      <c r="M158" s="30" t="s">
        <v>0</v>
      </c>
      <c r="N158" s="33">
        <v>1124192</v>
      </c>
      <c r="O158" s="33">
        <v>1080725.71</v>
      </c>
      <c r="P158" s="33">
        <f t="shared" si="2"/>
        <v>96.133552809484499</v>
      </c>
      <c r="Q158" s="119"/>
      <c r="R158" s="120"/>
      <c r="S158" s="120"/>
      <c r="T158" s="17">
        <v>198020</v>
      </c>
      <c r="U158" s="18">
        <v>274385.46000000002</v>
      </c>
      <c r="V158" s="18">
        <v>198156</v>
      </c>
      <c r="W158" s="18">
        <v>189577</v>
      </c>
      <c r="X158" s="18">
        <v>281261.65999999997</v>
      </c>
      <c r="Y158" s="18">
        <v>106030.43</v>
      </c>
      <c r="Z158" s="18">
        <v>194097.83</v>
      </c>
      <c r="AA158" s="18">
        <v>184940</v>
      </c>
      <c r="AB158" s="18">
        <v>196065</v>
      </c>
      <c r="AC158" s="18">
        <v>185390</v>
      </c>
      <c r="AD158" s="18">
        <v>188762.92</v>
      </c>
      <c r="AE158" s="18">
        <v>79653.7</v>
      </c>
      <c r="AF158" s="16" t="s">
        <v>0</v>
      </c>
    </row>
    <row r="159" spans="1:32" ht="33.75" x14ac:dyDescent="0.2">
      <c r="A159" s="29" t="s">
        <v>434</v>
      </c>
      <c r="B159" s="116" t="s">
        <v>435</v>
      </c>
      <c r="C159" s="116"/>
      <c r="D159" s="116"/>
      <c r="E159" s="116"/>
      <c r="F159" s="116"/>
      <c r="G159" s="116"/>
      <c r="H159" s="116"/>
      <c r="I159" s="30">
        <v>601</v>
      </c>
      <c r="J159" s="31">
        <v>4</v>
      </c>
      <c r="K159" s="31">
        <v>12</v>
      </c>
      <c r="L159" s="32" t="s">
        <v>435</v>
      </c>
      <c r="M159" s="30" t="s">
        <v>0</v>
      </c>
      <c r="N159" s="33">
        <v>1124192</v>
      </c>
      <c r="O159" s="33">
        <v>1080725.71</v>
      </c>
      <c r="P159" s="33">
        <f t="shared" si="2"/>
        <v>96.133552809484499</v>
      </c>
      <c r="Q159" s="119"/>
      <c r="R159" s="120"/>
      <c r="S159" s="120"/>
      <c r="T159" s="17">
        <v>198020</v>
      </c>
      <c r="U159" s="18">
        <v>274385.46000000002</v>
      </c>
      <c r="V159" s="18">
        <v>198156</v>
      </c>
      <c r="W159" s="18">
        <v>189577</v>
      </c>
      <c r="X159" s="18">
        <v>281261.65999999997</v>
      </c>
      <c r="Y159" s="18">
        <v>106030.43</v>
      </c>
      <c r="Z159" s="18">
        <v>194097.83</v>
      </c>
      <c r="AA159" s="18">
        <v>184940</v>
      </c>
      <c r="AB159" s="18">
        <v>196065</v>
      </c>
      <c r="AC159" s="18">
        <v>185390</v>
      </c>
      <c r="AD159" s="18">
        <v>188762.92</v>
      </c>
      <c r="AE159" s="18">
        <v>79653.7</v>
      </c>
      <c r="AF159" s="16" t="s">
        <v>0</v>
      </c>
    </row>
    <row r="160" spans="1:32" ht="22.5" x14ac:dyDescent="0.2">
      <c r="A160" s="29" t="s">
        <v>76</v>
      </c>
      <c r="B160" s="116" t="s">
        <v>433</v>
      </c>
      <c r="C160" s="116"/>
      <c r="D160" s="116"/>
      <c r="E160" s="116"/>
      <c r="F160" s="116"/>
      <c r="G160" s="116"/>
      <c r="H160" s="116"/>
      <c r="I160" s="30">
        <v>601</v>
      </c>
      <c r="J160" s="31">
        <v>4</v>
      </c>
      <c r="K160" s="31">
        <v>12</v>
      </c>
      <c r="L160" s="32" t="s">
        <v>433</v>
      </c>
      <c r="M160" s="30" t="s">
        <v>0</v>
      </c>
      <c r="N160" s="33">
        <v>1124192</v>
      </c>
      <c r="O160" s="33">
        <v>1080725.71</v>
      </c>
      <c r="P160" s="33">
        <f t="shared" si="2"/>
        <v>96.133552809484499</v>
      </c>
      <c r="Q160" s="119"/>
      <c r="R160" s="120"/>
      <c r="S160" s="120"/>
      <c r="T160" s="17">
        <v>198020</v>
      </c>
      <c r="U160" s="18">
        <v>274385.46000000002</v>
      </c>
      <c r="V160" s="18">
        <v>198156</v>
      </c>
      <c r="W160" s="18">
        <v>189577</v>
      </c>
      <c r="X160" s="18">
        <v>281261.65999999997</v>
      </c>
      <c r="Y160" s="18">
        <v>106030.43</v>
      </c>
      <c r="Z160" s="18">
        <v>194097.83</v>
      </c>
      <c r="AA160" s="18">
        <v>184940</v>
      </c>
      <c r="AB160" s="18">
        <v>196065</v>
      </c>
      <c r="AC160" s="18">
        <v>185390</v>
      </c>
      <c r="AD160" s="18">
        <v>188762.92</v>
      </c>
      <c r="AE160" s="18">
        <v>79653.7</v>
      </c>
      <c r="AF160" s="16" t="s">
        <v>0</v>
      </c>
    </row>
    <row r="161" spans="1:32" x14ac:dyDescent="0.2">
      <c r="A161" s="29" t="s">
        <v>182</v>
      </c>
      <c r="B161" s="116" t="s">
        <v>182</v>
      </c>
      <c r="C161" s="116"/>
      <c r="D161" s="116"/>
      <c r="E161" s="116"/>
      <c r="F161" s="116"/>
      <c r="G161" s="116"/>
      <c r="H161" s="116"/>
      <c r="I161" s="30">
        <v>601</v>
      </c>
      <c r="J161" s="31">
        <v>4</v>
      </c>
      <c r="K161" s="31">
        <v>12</v>
      </c>
      <c r="L161" s="32" t="s">
        <v>433</v>
      </c>
      <c r="M161" s="30" t="s">
        <v>183</v>
      </c>
      <c r="N161" s="33">
        <v>943967.06</v>
      </c>
      <c r="O161" s="33">
        <v>919560.8</v>
      </c>
      <c r="P161" s="33">
        <f t="shared" si="2"/>
        <v>97.414500883113448</v>
      </c>
      <c r="Q161" s="119"/>
      <c r="R161" s="120"/>
      <c r="S161" s="120"/>
      <c r="T161" s="17">
        <v>175851.28</v>
      </c>
      <c r="U161" s="18">
        <v>248609.34</v>
      </c>
      <c r="V161" s="18">
        <v>171078.29</v>
      </c>
      <c r="W161" s="18">
        <v>173012</v>
      </c>
      <c r="X161" s="18">
        <v>254354.92</v>
      </c>
      <c r="Y161" s="18">
        <v>78177.14</v>
      </c>
      <c r="Z161" s="18">
        <v>142859.74</v>
      </c>
      <c r="AA161" s="18">
        <v>163804.12</v>
      </c>
      <c r="AB161" s="18">
        <v>176007.25</v>
      </c>
      <c r="AC161" s="18">
        <v>161000</v>
      </c>
      <c r="AD161" s="18">
        <v>157644.68</v>
      </c>
      <c r="AE161" s="18">
        <v>62321.24</v>
      </c>
      <c r="AF161" s="16" t="s">
        <v>0</v>
      </c>
    </row>
    <row r="162" spans="1:32" ht="22.5" x14ac:dyDescent="0.2">
      <c r="A162" s="29" t="s">
        <v>1</v>
      </c>
      <c r="B162" s="116" t="s">
        <v>1</v>
      </c>
      <c r="C162" s="116"/>
      <c r="D162" s="116"/>
      <c r="E162" s="116"/>
      <c r="F162" s="116"/>
      <c r="G162" s="116"/>
      <c r="H162" s="116"/>
      <c r="I162" s="30">
        <v>601</v>
      </c>
      <c r="J162" s="31">
        <v>4</v>
      </c>
      <c r="K162" s="31">
        <v>12</v>
      </c>
      <c r="L162" s="32" t="s">
        <v>433</v>
      </c>
      <c r="M162" s="30" t="s">
        <v>2</v>
      </c>
      <c r="N162" s="33">
        <v>124486.41</v>
      </c>
      <c r="O162" s="33">
        <v>105426.38</v>
      </c>
      <c r="P162" s="33">
        <f t="shared" si="2"/>
        <v>84.689067666101053</v>
      </c>
      <c r="Q162" s="119"/>
      <c r="R162" s="120"/>
      <c r="S162" s="120"/>
      <c r="T162" s="17">
        <v>16168.72</v>
      </c>
      <c r="U162" s="18">
        <v>10511.12</v>
      </c>
      <c r="V162" s="18">
        <v>27077.71</v>
      </c>
      <c r="W162" s="18">
        <v>14300</v>
      </c>
      <c r="X162" s="18">
        <v>26906.74</v>
      </c>
      <c r="Y162" s="18">
        <v>27853.29</v>
      </c>
      <c r="Z162" s="18">
        <v>36238.089999999997</v>
      </c>
      <c r="AA162" s="18">
        <v>21135.88</v>
      </c>
      <c r="AB162" s="18">
        <v>14054.75</v>
      </c>
      <c r="AC162" s="18">
        <v>18390</v>
      </c>
      <c r="AD162" s="18">
        <v>20389.96</v>
      </c>
      <c r="AE162" s="18">
        <v>2587.21</v>
      </c>
      <c r="AF162" s="16" t="s">
        <v>0</v>
      </c>
    </row>
    <row r="163" spans="1:32" x14ac:dyDescent="0.2">
      <c r="A163" s="29" t="s">
        <v>14</v>
      </c>
      <c r="B163" s="116" t="s">
        <v>14</v>
      </c>
      <c r="C163" s="116"/>
      <c r="D163" s="116"/>
      <c r="E163" s="116"/>
      <c r="F163" s="116"/>
      <c r="G163" s="116"/>
      <c r="H163" s="116"/>
      <c r="I163" s="30">
        <v>601</v>
      </c>
      <c r="J163" s="31">
        <v>4</v>
      </c>
      <c r="K163" s="31">
        <v>12</v>
      </c>
      <c r="L163" s="32" t="s">
        <v>433</v>
      </c>
      <c r="M163" s="30" t="s">
        <v>15</v>
      </c>
      <c r="N163" s="33">
        <v>55738.53</v>
      </c>
      <c r="O163" s="33">
        <v>55738.53</v>
      </c>
      <c r="P163" s="33">
        <f t="shared" si="2"/>
        <v>100</v>
      </c>
      <c r="Q163" s="119"/>
      <c r="R163" s="120"/>
      <c r="S163" s="120"/>
      <c r="T163" s="17">
        <v>6000</v>
      </c>
      <c r="U163" s="18">
        <v>15265</v>
      </c>
      <c r="V163" s="18">
        <v>0</v>
      </c>
      <c r="W163" s="18">
        <v>2265</v>
      </c>
      <c r="X163" s="18">
        <v>0</v>
      </c>
      <c r="Y163" s="18">
        <v>0</v>
      </c>
      <c r="Z163" s="18">
        <v>15000</v>
      </c>
      <c r="AA163" s="18">
        <v>0</v>
      </c>
      <c r="AB163" s="18">
        <v>6003</v>
      </c>
      <c r="AC163" s="18">
        <v>6000</v>
      </c>
      <c r="AD163" s="18">
        <v>10728.28</v>
      </c>
      <c r="AE163" s="18">
        <v>14745.25</v>
      </c>
      <c r="AF163" s="16" t="s">
        <v>0</v>
      </c>
    </row>
    <row r="164" spans="1:32" x14ac:dyDescent="0.2">
      <c r="A164" s="29" t="s">
        <v>326</v>
      </c>
      <c r="B164" s="116" t="s">
        <v>326</v>
      </c>
      <c r="C164" s="116"/>
      <c r="D164" s="116"/>
      <c r="E164" s="116"/>
      <c r="F164" s="116"/>
      <c r="G164" s="116"/>
      <c r="H164" s="116"/>
      <c r="I164" s="30">
        <v>601</v>
      </c>
      <c r="J164" s="31">
        <v>5</v>
      </c>
      <c r="K164" s="31">
        <v>0</v>
      </c>
      <c r="L164" s="32" t="s">
        <v>0</v>
      </c>
      <c r="M164" s="30" t="s">
        <v>0</v>
      </c>
      <c r="N164" s="33">
        <v>24748844.969999999</v>
      </c>
      <c r="O164" s="33">
        <v>23950398.460000001</v>
      </c>
      <c r="P164" s="33">
        <f t="shared" si="2"/>
        <v>96.773802935175937</v>
      </c>
      <c r="Q164" s="119"/>
      <c r="R164" s="120"/>
      <c r="S164" s="120"/>
      <c r="T164" s="17">
        <v>17229675</v>
      </c>
      <c r="U164" s="18">
        <v>546534.6</v>
      </c>
      <c r="V164" s="18">
        <v>1264050.93</v>
      </c>
      <c r="W164" s="18">
        <v>17972917.350000001</v>
      </c>
      <c r="X164" s="18">
        <v>22145859.780000001</v>
      </c>
      <c r="Y164" s="18">
        <v>635905.97</v>
      </c>
      <c r="Z164" s="18">
        <v>483293.69</v>
      </c>
      <c r="AA164" s="18">
        <v>972500</v>
      </c>
      <c r="AB164" s="18">
        <v>13063894.060000001</v>
      </c>
      <c r="AC164" s="18">
        <v>17130226</v>
      </c>
      <c r="AD164" s="18">
        <v>672435.05</v>
      </c>
      <c r="AE164" s="18">
        <v>264815.88</v>
      </c>
      <c r="AF164" s="16" t="s">
        <v>0</v>
      </c>
    </row>
    <row r="165" spans="1:32" x14ac:dyDescent="0.2">
      <c r="A165" s="29" t="s">
        <v>321</v>
      </c>
      <c r="B165" s="116" t="s">
        <v>321</v>
      </c>
      <c r="C165" s="116"/>
      <c r="D165" s="116"/>
      <c r="E165" s="116"/>
      <c r="F165" s="116"/>
      <c r="G165" s="116"/>
      <c r="H165" s="116"/>
      <c r="I165" s="30">
        <v>601</v>
      </c>
      <c r="J165" s="31">
        <v>5</v>
      </c>
      <c r="K165" s="31">
        <v>3</v>
      </c>
      <c r="L165" s="32" t="s">
        <v>0</v>
      </c>
      <c r="M165" s="30" t="s">
        <v>0</v>
      </c>
      <c r="N165" s="33">
        <v>24748844.969999999</v>
      </c>
      <c r="O165" s="33">
        <v>23950398.460000001</v>
      </c>
      <c r="P165" s="33">
        <f t="shared" si="2"/>
        <v>96.773802935175937</v>
      </c>
      <c r="Q165" s="119"/>
      <c r="R165" s="120"/>
      <c r="S165" s="120"/>
      <c r="T165" s="17">
        <v>17229675</v>
      </c>
      <c r="U165" s="18">
        <v>546534.6</v>
      </c>
      <c r="V165" s="18">
        <v>1264050.93</v>
      </c>
      <c r="W165" s="18">
        <v>17972917.350000001</v>
      </c>
      <c r="X165" s="18">
        <v>22145859.780000001</v>
      </c>
      <c r="Y165" s="18">
        <v>635905.97</v>
      </c>
      <c r="Z165" s="18">
        <v>483293.69</v>
      </c>
      <c r="AA165" s="18">
        <v>972500</v>
      </c>
      <c r="AB165" s="18">
        <v>13063894.060000001</v>
      </c>
      <c r="AC165" s="18">
        <v>17130226</v>
      </c>
      <c r="AD165" s="18">
        <v>672435.05</v>
      </c>
      <c r="AE165" s="18">
        <v>264815.88</v>
      </c>
      <c r="AF165" s="16" t="s">
        <v>0</v>
      </c>
    </row>
    <row r="166" spans="1:32" x14ac:dyDescent="0.2">
      <c r="A166" s="29" t="s">
        <v>59</v>
      </c>
      <c r="B166" s="116" t="s">
        <v>60</v>
      </c>
      <c r="C166" s="116"/>
      <c r="D166" s="116"/>
      <c r="E166" s="116"/>
      <c r="F166" s="116"/>
      <c r="G166" s="116"/>
      <c r="H166" s="116"/>
      <c r="I166" s="30">
        <v>601</v>
      </c>
      <c r="J166" s="31">
        <v>5</v>
      </c>
      <c r="K166" s="31">
        <v>3</v>
      </c>
      <c r="L166" s="32" t="s">
        <v>60</v>
      </c>
      <c r="M166" s="30" t="s">
        <v>0</v>
      </c>
      <c r="N166" s="33">
        <v>4368386.03</v>
      </c>
      <c r="O166" s="33">
        <v>3569939.52</v>
      </c>
      <c r="P166" s="33">
        <f t="shared" si="2"/>
        <v>81.722162269619744</v>
      </c>
      <c r="Q166" s="119"/>
      <c r="R166" s="120"/>
      <c r="S166" s="120"/>
      <c r="T166" s="17">
        <v>922500</v>
      </c>
      <c r="U166" s="18">
        <v>546534.6</v>
      </c>
      <c r="V166" s="18">
        <v>1264050.93</v>
      </c>
      <c r="W166" s="18">
        <v>1665741.35</v>
      </c>
      <c r="X166" s="18">
        <v>1765400.84</v>
      </c>
      <c r="Y166" s="18">
        <v>635905.97</v>
      </c>
      <c r="Z166" s="18">
        <v>483293.69</v>
      </c>
      <c r="AA166" s="18">
        <v>972500</v>
      </c>
      <c r="AB166" s="18">
        <v>830000</v>
      </c>
      <c r="AC166" s="18">
        <v>823050</v>
      </c>
      <c r="AD166" s="18">
        <v>672435.05</v>
      </c>
      <c r="AE166" s="18">
        <v>264815.88</v>
      </c>
      <c r="AF166" s="16" t="s">
        <v>0</v>
      </c>
    </row>
    <row r="167" spans="1:32" ht="22.5" x14ac:dyDescent="0.2">
      <c r="A167" s="29" t="s">
        <v>319</v>
      </c>
      <c r="B167" s="116" t="s">
        <v>320</v>
      </c>
      <c r="C167" s="116"/>
      <c r="D167" s="116"/>
      <c r="E167" s="116"/>
      <c r="F167" s="116"/>
      <c r="G167" s="116"/>
      <c r="H167" s="116"/>
      <c r="I167" s="30">
        <v>601</v>
      </c>
      <c r="J167" s="31">
        <v>5</v>
      </c>
      <c r="K167" s="31">
        <v>3</v>
      </c>
      <c r="L167" s="32" t="s">
        <v>320</v>
      </c>
      <c r="M167" s="30" t="s">
        <v>0</v>
      </c>
      <c r="N167" s="33">
        <v>4368386.03</v>
      </c>
      <c r="O167" s="33">
        <v>3569939.52</v>
      </c>
      <c r="P167" s="33">
        <f t="shared" si="2"/>
        <v>81.722162269619744</v>
      </c>
      <c r="Q167" s="119"/>
      <c r="R167" s="120"/>
      <c r="S167" s="120"/>
      <c r="T167" s="17">
        <v>922500</v>
      </c>
      <c r="U167" s="18">
        <v>546534.6</v>
      </c>
      <c r="V167" s="18">
        <v>1264050.93</v>
      </c>
      <c r="W167" s="18">
        <v>1665741.35</v>
      </c>
      <c r="X167" s="18">
        <v>1765400.84</v>
      </c>
      <c r="Y167" s="18">
        <v>635905.97</v>
      </c>
      <c r="Z167" s="18">
        <v>483293.69</v>
      </c>
      <c r="AA167" s="18">
        <v>972500</v>
      </c>
      <c r="AB167" s="18">
        <v>830000</v>
      </c>
      <c r="AC167" s="18">
        <v>823050</v>
      </c>
      <c r="AD167" s="18">
        <v>672435.05</v>
      </c>
      <c r="AE167" s="18">
        <v>264815.88</v>
      </c>
      <c r="AF167" s="16" t="s">
        <v>0</v>
      </c>
    </row>
    <row r="168" spans="1:32" x14ac:dyDescent="0.2">
      <c r="A168" s="29" t="s">
        <v>431</v>
      </c>
      <c r="B168" s="116" t="s">
        <v>432</v>
      </c>
      <c r="C168" s="116"/>
      <c r="D168" s="116"/>
      <c r="E168" s="116"/>
      <c r="F168" s="116"/>
      <c r="G168" s="116"/>
      <c r="H168" s="116"/>
      <c r="I168" s="30">
        <v>601</v>
      </c>
      <c r="J168" s="31">
        <v>5</v>
      </c>
      <c r="K168" s="31">
        <v>3</v>
      </c>
      <c r="L168" s="32" t="s">
        <v>432</v>
      </c>
      <c r="M168" s="30" t="s">
        <v>0</v>
      </c>
      <c r="N168" s="33">
        <v>2446801.63</v>
      </c>
      <c r="O168" s="33">
        <v>1917510.81</v>
      </c>
      <c r="P168" s="33">
        <f t="shared" si="2"/>
        <v>78.368053482128843</v>
      </c>
      <c r="Q168" s="119"/>
      <c r="R168" s="120"/>
      <c r="S168" s="120"/>
      <c r="T168" s="17">
        <v>772500</v>
      </c>
      <c r="U168" s="18">
        <v>236736.66</v>
      </c>
      <c r="V168" s="18">
        <v>776336.9</v>
      </c>
      <c r="W168" s="18">
        <v>1435741.35</v>
      </c>
      <c r="X168" s="18">
        <v>1392466.99</v>
      </c>
      <c r="Y168" s="18">
        <v>390848.14</v>
      </c>
      <c r="Z168" s="18">
        <v>155824.15</v>
      </c>
      <c r="AA168" s="18">
        <v>522500</v>
      </c>
      <c r="AB168" s="18">
        <v>530000</v>
      </c>
      <c r="AC168" s="18">
        <v>630201</v>
      </c>
      <c r="AD168" s="18">
        <v>240926.24</v>
      </c>
      <c r="AE168" s="18">
        <v>29999.45</v>
      </c>
      <c r="AF168" s="16" t="s">
        <v>0</v>
      </c>
    </row>
    <row r="169" spans="1:32" ht="22.5" x14ac:dyDescent="0.2">
      <c r="A169" s="29" t="s">
        <v>430</v>
      </c>
      <c r="B169" s="116" t="s">
        <v>429</v>
      </c>
      <c r="C169" s="116"/>
      <c r="D169" s="116"/>
      <c r="E169" s="116"/>
      <c r="F169" s="116"/>
      <c r="G169" s="116"/>
      <c r="H169" s="116"/>
      <c r="I169" s="30">
        <v>601</v>
      </c>
      <c r="J169" s="31">
        <v>5</v>
      </c>
      <c r="K169" s="31">
        <v>3</v>
      </c>
      <c r="L169" s="32" t="s">
        <v>429</v>
      </c>
      <c r="M169" s="30" t="s">
        <v>0</v>
      </c>
      <c r="N169" s="33">
        <v>804532.17</v>
      </c>
      <c r="O169" s="33">
        <v>804532.17</v>
      </c>
      <c r="P169" s="33">
        <f t="shared" si="2"/>
        <v>100</v>
      </c>
      <c r="Q169" s="119"/>
      <c r="R169" s="120"/>
      <c r="S169" s="120"/>
      <c r="T169" s="17">
        <v>500000</v>
      </c>
      <c r="U169" s="18">
        <v>0</v>
      </c>
      <c r="V169" s="18">
        <v>0</v>
      </c>
      <c r="W169" s="18">
        <v>410000</v>
      </c>
      <c r="X169" s="18">
        <v>635106.21</v>
      </c>
      <c r="Y169" s="18">
        <v>169425.96</v>
      </c>
      <c r="Z169" s="18">
        <v>0</v>
      </c>
      <c r="AA169" s="18">
        <v>177967.83</v>
      </c>
      <c r="AB169" s="18">
        <v>257500</v>
      </c>
      <c r="AC169" s="18">
        <v>200000</v>
      </c>
      <c r="AD169" s="18">
        <v>0</v>
      </c>
      <c r="AE169" s="18">
        <v>0</v>
      </c>
      <c r="AF169" s="16" t="s">
        <v>0</v>
      </c>
    </row>
    <row r="170" spans="1:32" ht="22.5" x14ac:dyDescent="0.2">
      <c r="A170" s="29" t="s">
        <v>1</v>
      </c>
      <c r="B170" s="116" t="s">
        <v>1</v>
      </c>
      <c r="C170" s="116"/>
      <c r="D170" s="116"/>
      <c r="E170" s="116"/>
      <c r="F170" s="116"/>
      <c r="G170" s="116"/>
      <c r="H170" s="116"/>
      <c r="I170" s="30">
        <v>601</v>
      </c>
      <c r="J170" s="31">
        <v>5</v>
      </c>
      <c r="K170" s="31">
        <v>3</v>
      </c>
      <c r="L170" s="32" t="s">
        <v>429</v>
      </c>
      <c r="M170" s="30" t="s">
        <v>2</v>
      </c>
      <c r="N170" s="33">
        <v>804532.17</v>
      </c>
      <c r="O170" s="33">
        <v>804532.17</v>
      </c>
      <c r="P170" s="33">
        <f t="shared" si="2"/>
        <v>100</v>
      </c>
      <c r="Q170" s="119"/>
      <c r="R170" s="120"/>
      <c r="S170" s="120"/>
      <c r="T170" s="17">
        <v>500000</v>
      </c>
      <c r="U170" s="18">
        <v>0</v>
      </c>
      <c r="V170" s="18">
        <v>0</v>
      </c>
      <c r="W170" s="18">
        <v>410000</v>
      </c>
      <c r="X170" s="18">
        <v>635106.21</v>
      </c>
      <c r="Y170" s="18">
        <v>169425.96</v>
      </c>
      <c r="Z170" s="18">
        <v>0</v>
      </c>
      <c r="AA170" s="18">
        <v>177967.83</v>
      </c>
      <c r="AB170" s="18">
        <v>257500</v>
      </c>
      <c r="AC170" s="18">
        <v>200000</v>
      </c>
      <c r="AD170" s="18">
        <v>0</v>
      </c>
      <c r="AE170" s="18">
        <v>0</v>
      </c>
      <c r="AF170" s="16" t="s">
        <v>0</v>
      </c>
    </row>
    <row r="171" spans="1:32" x14ac:dyDescent="0.2">
      <c r="A171" s="29" t="s">
        <v>428</v>
      </c>
      <c r="B171" s="116" t="s">
        <v>427</v>
      </c>
      <c r="C171" s="116"/>
      <c r="D171" s="116"/>
      <c r="E171" s="116"/>
      <c r="F171" s="116"/>
      <c r="G171" s="116"/>
      <c r="H171" s="116"/>
      <c r="I171" s="30">
        <v>601</v>
      </c>
      <c r="J171" s="31">
        <v>5</v>
      </c>
      <c r="K171" s="31">
        <v>3</v>
      </c>
      <c r="L171" s="32" t="s">
        <v>427</v>
      </c>
      <c r="M171" s="30" t="s">
        <v>0</v>
      </c>
      <c r="N171" s="33">
        <v>1642269.46</v>
      </c>
      <c r="O171" s="33">
        <v>1112978.6399999999</v>
      </c>
      <c r="P171" s="33">
        <f t="shared" si="2"/>
        <v>67.770768872484538</v>
      </c>
      <c r="Q171" s="119"/>
      <c r="R171" s="120"/>
      <c r="S171" s="120"/>
      <c r="T171" s="17">
        <v>272500</v>
      </c>
      <c r="U171" s="18">
        <v>236736.66</v>
      </c>
      <c r="V171" s="18">
        <v>776336.9</v>
      </c>
      <c r="W171" s="18">
        <v>1025741.35</v>
      </c>
      <c r="X171" s="18">
        <v>757360.78</v>
      </c>
      <c r="Y171" s="18">
        <v>221422.18</v>
      </c>
      <c r="Z171" s="18">
        <v>155824.15</v>
      </c>
      <c r="AA171" s="18">
        <v>344532.17</v>
      </c>
      <c r="AB171" s="18">
        <v>272500</v>
      </c>
      <c r="AC171" s="18">
        <v>430201</v>
      </c>
      <c r="AD171" s="18">
        <v>240926.24</v>
      </c>
      <c r="AE171" s="18">
        <v>29999.45</v>
      </c>
      <c r="AF171" s="16" t="s">
        <v>0</v>
      </c>
    </row>
    <row r="172" spans="1:32" ht="22.5" x14ac:dyDescent="0.2">
      <c r="A172" s="29" t="s">
        <v>1</v>
      </c>
      <c r="B172" s="116" t="s">
        <v>1</v>
      </c>
      <c r="C172" s="116"/>
      <c r="D172" s="116"/>
      <c r="E172" s="116"/>
      <c r="F172" s="116"/>
      <c r="G172" s="116"/>
      <c r="H172" s="116"/>
      <c r="I172" s="30">
        <v>601</v>
      </c>
      <c r="J172" s="31">
        <v>5</v>
      </c>
      <c r="K172" s="31">
        <v>3</v>
      </c>
      <c r="L172" s="32" t="s">
        <v>427</v>
      </c>
      <c r="M172" s="30" t="s">
        <v>2</v>
      </c>
      <c r="N172" s="33">
        <v>1642269.46</v>
      </c>
      <c r="O172" s="33">
        <v>1112978.6399999999</v>
      </c>
      <c r="P172" s="33">
        <f t="shared" si="2"/>
        <v>67.770768872484538</v>
      </c>
      <c r="Q172" s="119"/>
      <c r="R172" s="120"/>
      <c r="S172" s="120"/>
      <c r="T172" s="17">
        <v>272500</v>
      </c>
      <c r="U172" s="18">
        <v>236736.66</v>
      </c>
      <c r="V172" s="18">
        <v>776336.9</v>
      </c>
      <c r="W172" s="18">
        <v>1025741.35</v>
      </c>
      <c r="X172" s="18">
        <v>757360.78</v>
      </c>
      <c r="Y172" s="18">
        <v>221422.18</v>
      </c>
      <c r="Z172" s="18">
        <v>155824.15</v>
      </c>
      <c r="AA172" s="18">
        <v>344532.17</v>
      </c>
      <c r="AB172" s="18">
        <v>272500</v>
      </c>
      <c r="AC172" s="18">
        <v>430201</v>
      </c>
      <c r="AD172" s="18">
        <v>240926.24</v>
      </c>
      <c r="AE172" s="18">
        <v>29999.45</v>
      </c>
      <c r="AF172" s="16" t="s">
        <v>0</v>
      </c>
    </row>
    <row r="173" spans="1:32" x14ac:dyDescent="0.2">
      <c r="A173" s="29" t="s">
        <v>425</v>
      </c>
      <c r="B173" s="116" t="s">
        <v>426</v>
      </c>
      <c r="C173" s="116"/>
      <c r="D173" s="116"/>
      <c r="E173" s="116"/>
      <c r="F173" s="116"/>
      <c r="G173" s="116"/>
      <c r="H173" s="116"/>
      <c r="I173" s="30">
        <v>601</v>
      </c>
      <c r="J173" s="31">
        <v>5</v>
      </c>
      <c r="K173" s="31">
        <v>3</v>
      </c>
      <c r="L173" s="32" t="s">
        <v>426</v>
      </c>
      <c r="M173" s="30" t="s">
        <v>0</v>
      </c>
      <c r="N173" s="33">
        <v>157151</v>
      </c>
      <c r="O173" s="33">
        <v>157151</v>
      </c>
      <c r="P173" s="33">
        <f t="shared" si="2"/>
        <v>100</v>
      </c>
      <c r="Q173" s="119"/>
      <c r="R173" s="120"/>
      <c r="S173" s="120"/>
      <c r="T173" s="17">
        <v>0</v>
      </c>
      <c r="U173" s="18">
        <v>157151</v>
      </c>
      <c r="V173" s="1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42849</v>
      </c>
      <c r="AD173" s="18">
        <v>0</v>
      </c>
      <c r="AE173" s="18">
        <v>0</v>
      </c>
      <c r="AF173" s="16" t="s">
        <v>0</v>
      </c>
    </row>
    <row r="174" spans="1:32" ht="22.5" x14ac:dyDescent="0.2">
      <c r="A174" s="29" t="s">
        <v>424</v>
      </c>
      <c r="B174" s="116" t="s">
        <v>423</v>
      </c>
      <c r="C174" s="116"/>
      <c r="D174" s="116"/>
      <c r="E174" s="116"/>
      <c r="F174" s="116"/>
      <c r="G174" s="116"/>
      <c r="H174" s="116"/>
      <c r="I174" s="30">
        <v>601</v>
      </c>
      <c r="J174" s="31">
        <v>5</v>
      </c>
      <c r="K174" s="31">
        <v>3</v>
      </c>
      <c r="L174" s="32" t="s">
        <v>423</v>
      </c>
      <c r="M174" s="30" t="s">
        <v>0</v>
      </c>
      <c r="N174" s="33">
        <v>157151</v>
      </c>
      <c r="O174" s="33">
        <v>157151</v>
      </c>
      <c r="P174" s="33">
        <f t="shared" si="2"/>
        <v>100</v>
      </c>
      <c r="Q174" s="119"/>
      <c r="R174" s="120"/>
      <c r="S174" s="120"/>
      <c r="T174" s="17">
        <v>0</v>
      </c>
      <c r="U174" s="18">
        <v>157151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42849</v>
      </c>
      <c r="AD174" s="18">
        <v>0</v>
      </c>
      <c r="AE174" s="18">
        <v>0</v>
      </c>
      <c r="AF174" s="16" t="s">
        <v>0</v>
      </c>
    </row>
    <row r="175" spans="1:32" ht="22.5" x14ac:dyDescent="0.2">
      <c r="A175" s="29" t="s">
        <v>1</v>
      </c>
      <c r="B175" s="116" t="s">
        <v>1</v>
      </c>
      <c r="C175" s="116"/>
      <c r="D175" s="116"/>
      <c r="E175" s="116"/>
      <c r="F175" s="116"/>
      <c r="G175" s="116"/>
      <c r="H175" s="116"/>
      <c r="I175" s="30">
        <v>601</v>
      </c>
      <c r="J175" s="31">
        <v>5</v>
      </c>
      <c r="K175" s="31">
        <v>3</v>
      </c>
      <c r="L175" s="32" t="s">
        <v>423</v>
      </c>
      <c r="M175" s="30" t="s">
        <v>2</v>
      </c>
      <c r="N175" s="33">
        <v>157151</v>
      </c>
      <c r="O175" s="33">
        <v>157151</v>
      </c>
      <c r="P175" s="33">
        <f t="shared" si="2"/>
        <v>100</v>
      </c>
      <c r="Q175" s="119"/>
      <c r="R175" s="120"/>
      <c r="S175" s="120"/>
      <c r="T175" s="17">
        <v>0</v>
      </c>
      <c r="U175" s="18">
        <v>157151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42849</v>
      </c>
      <c r="AD175" s="18">
        <v>0</v>
      </c>
      <c r="AE175" s="18">
        <v>0</v>
      </c>
      <c r="AF175" s="16" t="s">
        <v>0</v>
      </c>
    </row>
    <row r="176" spans="1:32" x14ac:dyDescent="0.2">
      <c r="A176" s="29" t="s">
        <v>421</v>
      </c>
      <c r="B176" s="116" t="s">
        <v>422</v>
      </c>
      <c r="C176" s="116"/>
      <c r="D176" s="116"/>
      <c r="E176" s="116"/>
      <c r="F176" s="116"/>
      <c r="G176" s="116"/>
      <c r="H176" s="116"/>
      <c r="I176" s="30">
        <v>601</v>
      </c>
      <c r="J176" s="31">
        <v>5</v>
      </c>
      <c r="K176" s="31">
        <v>3</v>
      </c>
      <c r="L176" s="32" t="s">
        <v>422</v>
      </c>
      <c r="M176" s="30" t="s">
        <v>0</v>
      </c>
      <c r="N176" s="33">
        <v>1764433.4</v>
      </c>
      <c r="O176" s="33">
        <v>1495277.71</v>
      </c>
      <c r="P176" s="33">
        <f t="shared" si="2"/>
        <v>84.745488835112738</v>
      </c>
      <c r="Q176" s="119"/>
      <c r="R176" s="120"/>
      <c r="S176" s="120"/>
      <c r="T176" s="17">
        <v>150000</v>
      </c>
      <c r="U176" s="18">
        <v>152646.94</v>
      </c>
      <c r="V176" s="18">
        <v>487714.03</v>
      </c>
      <c r="W176" s="18">
        <v>230000</v>
      </c>
      <c r="X176" s="18">
        <v>372933.85</v>
      </c>
      <c r="Y176" s="18">
        <v>245057.83</v>
      </c>
      <c r="Z176" s="18">
        <v>327469.53999999998</v>
      </c>
      <c r="AA176" s="18">
        <v>450000</v>
      </c>
      <c r="AB176" s="18">
        <v>300000</v>
      </c>
      <c r="AC176" s="18">
        <v>150000</v>
      </c>
      <c r="AD176" s="18">
        <v>431508.81</v>
      </c>
      <c r="AE176" s="18">
        <v>234816.43</v>
      </c>
      <c r="AF176" s="16" t="s">
        <v>0</v>
      </c>
    </row>
    <row r="177" spans="1:32" x14ac:dyDescent="0.2">
      <c r="A177" s="29" t="s">
        <v>420</v>
      </c>
      <c r="B177" s="116" t="s">
        <v>419</v>
      </c>
      <c r="C177" s="116"/>
      <c r="D177" s="116"/>
      <c r="E177" s="116"/>
      <c r="F177" s="116"/>
      <c r="G177" s="116"/>
      <c r="H177" s="116"/>
      <c r="I177" s="30">
        <v>601</v>
      </c>
      <c r="J177" s="31">
        <v>5</v>
      </c>
      <c r="K177" s="31">
        <v>3</v>
      </c>
      <c r="L177" s="32" t="s">
        <v>419</v>
      </c>
      <c r="M177" s="30" t="s">
        <v>0</v>
      </c>
      <c r="N177" s="33">
        <v>1764433.4</v>
      </c>
      <c r="O177" s="33">
        <v>1495277.71</v>
      </c>
      <c r="P177" s="33">
        <f t="shared" si="2"/>
        <v>84.745488835112738</v>
      </c>
      <c r="Q177" s="119"/>
      <c r="R177" s="120"/>
      <c r="S177" s="120"/>
      <c r="T177" s="17">
        <v>150000</v>
      </c>
      <c r="U177" s="18">
        <v>152646.94</v>
      </c>
      <c r="V177" s="18">
        <v>487714.03</v>
      </c>
      <c r="W177" s="18">
        <v>230000</v>
      </c>
      <c r="X177" s="18">
        <v>372933.85</v>
      </c>
      <c r="Y177" s="18">
        <v>245057.83</v>
      </c>
      <c r="Z177" s="18">
        <v>327469.53999999998</v>
      </c>
      <c r="AA177" s="18">
        <v>450000</v>
      </c>
      <c r="AB177" s="18">
        <v>300000</v>
      </c>
      <c r="AC177" s="18">
        <v>150000</v>
      </c>
      <c r="AD177" s="18">
        <v>431508.81</v>
      </c>
      <c r="AE177" s="18">
        <v>234816.43</v>
      </c>
      <c r="AF177" s="16" t="s">
        <v>0</v>
      </c>
    </row>
    <row r="178" spans="1:32" ht="22.5" x14ac:dyDescent="0.2">
      <c r="A178" s="29" t="s">
        <v>1</v>
      </c>
      <c r="B178" s="116" t="s">
        <v>1</v>
      </c>
      <c r="C178" s="116"/>
      <c r="D178" s="116"/>
      <c r="E178" s="116"/>
      <c r="F178" s="116"/>
      <c r="G178" s="116"/>
      <c r="H178" s="116"/>
      <c r="I178" s="30">
        <v>601</v>
      </c>
      <c r="J178" s="31">
        <v>5</v>
      </c>
      <c r="K178" s="31">
        <v>3</v>
      </c>
      <c r="L178" s="32" t="s">
        <v>419</v>
      </c>
      <c r="M178" s="30" t="s">
        <v>2</v>
      </c>
      <c r="N178" s="33">
        <v>97331</v>
      </c>
      <c r="O178" s="33">
        <v>0</v>
      </c>
      <c r="P178" s="33">
        <f t="shared" si="2"/>
        <v>0</v>
      </c>
      <c r="Q178" s="119"/>
      <c r="R178" s="120"/>
      <c r="S178" s="120"/>
      <c r="T178" s="17">
        <v>0</v>
      </c>
      <c r="U178" s="18">
        <v>0</v>
      </c>
      <c r="V178" s="18">
        <v>0</v>
      </c>
      <c r="W178" s="18">
        <v>0</v>
      </c>
      <c r="X178" s="18">
        <v>97331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6" t="s">
        <v>0</v>
      </c>
    </row>
    <row r="179" spans="1:32" ht="33.75" x14ac:dyDescent="0.2">
      <c r="A179" s="29" t="s">
        <v>417</v>
      </c>
      <c r="B179" s="116" t="s">
        <v>417</v>
      </c>
      <c r="C179" s="116"/>
      <c r="D179" s="116"/>
      <c r="E179" s="116"/>
      <c r="F179" s="116"/>
      <c r="G179" s="116"/>
      <c r="H179" s="116"/>
      <c r="I179" s="30">
        <v>601</v>
      </c>
      <c r="J179" s="31">
        <v>5</v>
      </c>
      <c r="K179" s="31">
        <v>3</v>
      </c>
      <c r="L179" s="32" t="s">
        <v>419</v>
      </c>
      <c r="M179" s="30" t="s">
        <v>418</v>
      </c>
      <c r="N179" s="33">
        <v>1667102.4</v>
      </c>
      <c r="O179" s="33">
        <v>1495277.71</v>
      </c>
      <c r="P179" s="33">
        <f t="shared" si="2"/>
        <v>89.693213206339337</v>
      </c>
      <c r="Q179" s="119"/>
      <c r="R179" s="120"/>
      <c r="S179" s="120"/>
      <c r="T179" s="17">
        <v>150000</v>
      </c>
      <c r="U179" s="18">
        <v>152646.94</v>
      </c>
      <c r="V179" s="18">
        <v>487714.03</v>
      </c>
      <c r="W179" s="18">
        <v>230000</v>
      </c>
      <c r="X179" s="18">
        <v>275602.84999999998</v>
      </c>
      <c r="Y179" s="18">
        <v>245057.83</v>
      </c>
      <c r="Z179" s="18">
        <v>327469.53999999998</v>
      </c>
      <c r="AA179" s="18">
        <v>450000</v>
      </c>
      <c r="AB179" s="18">
        <v>300000</v>
      </c>
      <c r="AC179" s="18">
        <v>150000</v>
      </c>
      <c r="AD179" s="18">
        <v>431508.81</v>
      </c>
      <c r="AE179" s="18">
        <v>234816.43</v>
      </c>
      <c r="AF179" s="16" t="s">
        <v>0</v>
      </c>
    </row>
    <row r="180" spans="1:32" ht="22.5" x14ac:dyDescent="0.2">
      <c r="A180" s="29" t="s">
        <v>415</v>
      </c>
      <c r="B180" s="116" t="s">
        <v>416</v>
      </c>
      <c r="C180" s="116"/>
      <c r="D180" s="116"/>
      <c r="E180" s="116"/>
      <c r="F180" s="116"/>
      <c r="G180" s="116"/>
      <c r="H180" s="116"/>
      <c r="I180" s="30">
        <v>601</v>
      </c>
      <c r="J180" s="31">
        <v>5</v>
      </c>
      <c r="K180" s="31">
        <v>3</v>
      </c>
      <c r="L180" s="32" t="s">
        <v>416</v>
      </c>
      <c r="M180" s="30" t="s">
        <v>0</v>
      </c>
      <c r="N180" s="33">
        <v>20380458.940000001</v>
      </c>
      <c r="O180" s="33">
        <v>20380458.940000001</v>
      </c>
      <c r="P180" s="33">
        <f t="shared" si="2"/>
        <v>100</v>
      </c>
      <c r="Q180" s="119"/>
      <c r="R180" s="120"/>
      <c r="S180" s="120"/>
      <c r="T180" s="17">
        <v>16307175</v>
      </c>
      <c r="U180" s="18">
        <v>0</v>
      </c>
      <c r="V180" s="18">
        <v>0</v>
      </c>
      <c r="W180" s="18">
        <v>16307176</v>
      </c>
      <c r="X180" s="18">
        <v>20380458.940000001</v>
      </c>
      <c r="Y180" s="18">
        <v>0</v>
      </c>
      <c r="Z180" s="18">
        <v>0</v>
      </c>
      <c r="AA180" s="18">
        <v>0</v>
      </c>
      <c r="AB180" s="18">
        <v>12233894.060000001</v>
      </c>
      <c r="AC180" s="18">
        <v>16307176</v>
      </c>
      <c r="AD180" s="18">
        <v>0</v>
      </c>
      <c r="AE180" s="18">
        <v>0</v>
      </c>
      <c r="AF180" s="16" t="s">
        <v>0</v>
      </c>
    </row>
    <row r="181" spans="1:32" ht="22.5" x14ac:dyDescent="0.2">
      <c r="A181" s="29" t="s">
        <v>413</v>
      </c>
      <c r="B181" s="116" t="s">
        <v>414</v>
      </c>
      <c r="C181" s="116"/>
      <c r="D181" s="116"/>
      <c r="E181" s="116"/>
      <c r="F181" s="116"/>
      <c r="G181" s="116"/>
      <c r="H181" s="116"/>
      <c r="I181" s="30">
        <v>601</v>
      </c>
      <c r="J181" s="31">
        <v>5</v>
      </c>
      <c r="K181" s="31">
        <v>3</v>
      </c>
      <c r="L181" s="32" t="s">
        <v>414</v>
      </c>
      <c r="M181" s="30" t="s">
        <v>0</v>
      </c>
      <c r="N181" s="33">
        <v>20380458.940000001</v>
      </c>
      <c r="O181" s="33">
        <v>20380458.940000001</v>
      </c>
      <c r="P181" s="33">
        <f t="shared" si="2"/>
        <v>100</v>
      </c>
      <c r="Q181" s="119"/>
      <c r="R181" s="120"/>
      <c r="S181" s="120"/>
      <c r="T181" s="17">
        <v>16307175</v>
      </c>
      <c r="U181" s="18">
        <v>0</v>
      </c>
      <c r="V181" s="18">
        <v>0</v>
      </c>
      <c r="W181" s="18">
        <v>16307176</v>
      </c>
      <c r="X181" s="18">
        <v>20380458.940000001</v>
      </c>
      <c r="Y181" s="18">
        <v>0</v>
      </c>
      <c r="Z181" s="18">
        <v>0</v>
      </c>
      <c r="AA181" s="18">
        <v>0</v>
      </c>
      <c r="AB181" s="18">
        <v>12233894.060000001</v>
      </c>
      <c r="AC181" s="18">
        <v>16307176</v>
      </c>
      <c r="AD181" s="18">
        <v>0</v>
      </c>
      <c r="AE181" s="18">
        <v>0</v>
      </c>
      <c r="AF181" s="16" t="s">
        <v>0</v>
      </c>
    </row>
    <row r="182" spans="1:32" x14ac:dyDescent="0.2">
      <c r="A182" s="29" t="s">
        <v>411</v>
      </c>
      <c r="B182" s="116" t="s">
        <v>412</v>
      </c>
      <c r="C182" s="116"/>
      <c r="D182" s="116"/>
      <c r="E182" s="116"/>
      <c r="F182" s="116"/>
      <c r="G182" s="116"/>
      <c r="H182" s="116"/>
      <c r="I182" s="30">
        <v>601</v>
      </c>
      <c r="J182" s="31">
        <v>5</v>
      </c>
      <c r="K182" s="31">
        <v>3</v>
      </c>
      <c r="L182" s="32" t="s">
        <v>412</v>
      </c>
      <c r="M182" s="30" t="s">
        <v>0</v>
      </c>
      <c r="N182" s="33">
        <v>20380458.940000001</v>
      </c>
      <c r="O182" s="33">
        <v>20380458.940000001</v>
      </c>
      <c r="P182" s="33">
        <f t="shared" si="2"/>
        <v>100</v>
      </c>
      <c r="Q182" s="119"/>
      <c r="R182" s="120"/>
      <c r="S182" s="120"/>
      <c r="T182" s="17">
        <v>16307175</v>
      </c>
      <c r="U182" s="18">
        <v>0</v>
      </c>
      <c r="V182" s="18">
        <v>0</v>
      </c>
      <c r="W182" s="18">
        <v>16307176</v>
      </c>
      <c r="X182" s="18">
        <v>20380458.940000001</v>
      </c>
      <c r="Y182" s="18">
        <v>0</v>
      </c>
      <c r="Z182" s="18">
        <v>0</v>
      </c>
      <c r="AA182" s="18">
        <v>0</v>
      </c>
      <c r="AB182" s="18">
        <v>12233894.060000001</v>
      </c>
      <c r="AC182" s="18">
        <v>16307176</v>
      </c>
      <c r="AD182" s="18">
        <v>0</v>
      </c>
      <c r="AE182" s="18">
        <v>0</v>
      </c>
      <c r="AF182" s="16" t="s">
        <v>0</v>
      </c>
    </row>
    <row r="183" spans="1:32" ht="33.75" x14ac:dyDescent="0.2">
      <c r="A183" s="29" t="s">
        <v>410</v>
      </c>
      <c r="B183" s="116" t="s">
        <v>409</v>
      </c>
      <c r="C183" s="116"/>
      <c r="D183" s="116"/>
      <c r="E183" s="116"/>
      <c r="F183" s="116"/>
      <c r="G183" s="116"/>
      <c r="H183" s="116"/>
      <c r="I183" s="30">
        <v>601</v>
      </c>
      <c r="J183" s="31">
        <v>5</v>
      </c>
      <c r="K183" s="31">
        <v>3</v>
      </c>
      <c r="L183" s="32" t="s">
        <v>409</v>
      </c>
      <c r="M183" s="30" t="s">
        <v>0</v>
      </c>
      <c r="N183" s="33">
        <v>20380458.940000001</v>
      </c>
      <c r="O183" s="33">
        <v>20380458.940000001</v>
      </c>
      <c r="P183" s="33">
        <f t="shared" si="2"/>
        <v>100</v>
      </c>
      <c r="Q183" s="119"/>
      <c r="R183" s="120"/>
      <c r="S183" s="120"/>
      <c r="T183" s="17">
        <v>16307175</v>
      </c>
      <c r="U183" s="18">
        <v>0</v>
      </c>
      <c r="V183" s="18">
        <v>0</v>
      </c>
      <c r="W183" s="18">
        <v>16307176</v>
      </c>
      <c r="X183" s="18">
        <v>20380458.940000001</v>
      </c>
      <c r="Y183" s="18">
        <v>0</v>
      </c>
      <c r="Z183" s="18">
        <v>0</v>
      </c>
      <c r="AA183" s="18">
        <v>0</v>
      </c>
      <c r="AB183" s="18">
        <v>12233894.060000001</v>
      </c>
      <c r="AC183" s="18">
        <v>16307176</v>
      </c>
      <c r="AD183" s="18">
        <v>0</v>
      </c>
      <c r="AE183" s="18">
        <v>0</v>
      </c>
      <c r="AF183" s="16" t="s">
        <v>0</v>
      </c>
    </row>
    <row r="184" spans="1:32" ht="22.5" x14ac:dyDescent="0.2">
      <c r="A184" s="29" t="s">
        <v>1</v>
      </c>
      <c r="B184" s="116" t="s">
        <v>1</v>
      </c>
      <c r="C184" s="116"/>
      <c r="D184" s="116"/>
      <c r="E184" s="116"/>
      <c r="F184" s="116"/>
      <c r="G184" s="116"/>
      <c r="H184" s="116"/>
      <c r="I184" s="30">
        <v>601</v>
      </c>
      <c r="J184" s="31">
        <v>5</v>
      </c>
      <c r="K184" s="31">
        <v>3</v>
      </c>
      <c r="L184" s="32" t="s">
        <v>409</v>
      </c>
      <c r="M184" s="30" t="s">
        <v>2</v>
      </c>
      <c r="N184" s="33">
        <v>20380458.940000001</v>
      </c>
      <c r="O184" s="33">
        <v>20380458.940000001</v>
      </c>
      <c r="P184" s="33">
        <f t="shared" si="2"/>
        <v>100</v>
      </c>
      <c r="Q184" s="119"/>
      <c r="R184" s="120"/>
      <c r="S184" s="120"/>
      <c r="T184" s="17">
        <v>16307175</v>
      </c>
      <c r="U184" s="18">
        <v>0</v>
      </c>
      <c r="V184" s="18">
        <v>0</v>
      </c>
      <c r="W184" s="18">
        <v>16307176</v>
      </c>
      <c r="X184" s="18">
        <v>20380458.940000001</v>
      </c>
      <c r="Y184" s="18">
        <v>0</v>
      </c>
      <c r="Z184" s="18">
        <v>0</v>
      </c>
      <c r="AA184" s="18">
        <v>0</v>
      </c>
      <c r="AB184" s="18">
        <v>12233894.060000001</v>
      </c>
      <c r="AC184" s="18">
        <v>16307176</v>
      </c>
      <c r="AD184" s="18">
        <v>0</v>
      </c>
      <c r="AE184" s="18">
        <v>0</v>
      </c>
      <c r="AF184" s="16" t="s">
        <v>0</v>
      </c>
    </row>
    <row r="185" spans="1:32" ht="12.75" customHeight="1" x14ac:dyDescent="0.2">
      <c r="A185" s="29" t="s">
        <v>148</v>
      </c>
      <c r="B185" s="116" t="s">
        <v>148</v>
      </c>
      <c r="C185" s="116"/>
      <c r="D185" s="116"/>
      <c r="E185" s="116"/>
      <c r="F185" s="116"/>
      <c r="G185" s="116"/>
      <c r="H185" s="116"/>
      <c r="I185" s="30">
        <v>601</v>
      </c>
      <c r="J185" s="31">
        <v>10</v>
      </c>
      <c r="K185" s="31">
        <v>0</v>
      </c>
      <c r="L185" s="32" t="s">
        <v>0</v>
      </c>
      <c r="M185" s="30" t="s">
        <v>0</v>
      </c>
      <c r="N185" s="33">
        <v>21870496.010000002</v>
      </c>
      <c r="O185" s="33">
        <v>11993082.43</v>
      </c>
      <c r="P185" s="33">
        <f t="shared" si="2"/>
        <v>54.83681039751599</v>
      </c>
      <c r="Q185" s="119"/>
      <c r="R185" s="120"/>
      <c r="S185" s="120"/>
      <c r="T185" s="17">
        <v>535918</v>
      </c>
      <c r="U185" s="18">
        <v>80984.710000000006</v>
      </c>
      <c r="V185" s="18">
        <v>481098</v>
      </c>
      <c r="W185" s="18">
        <v>746796.24</v>
      </c>
      <c r="X185" s="18">
        <v>17754807.329999998</v>
      </c>
      <c r="Y185" s="18">
        <v>554309.98</v>
      </c>
      <c r="Z185" s="18">
        <v>3460414.22</v>
      </c>
      <c r="AA185" s="18">
        <v>488628</v>
      </c>
      <c r="AB185" s="18">
        <v>482133</v>
      </c>
      <c r="AC185" s="18">
        <v>1345584.76</v>
      </c>
      <c r="AD185" s="18">
        <v>19979.77</v>
      </c>
      <c r="AE185" s="18">
        <v>0</v>
      </c>
      <c r="AF185" s="16" t="s">
        <v>0</v>
      </c>
    </row>
    <row r="186" spans="1:32" x14ac:dyDescent="0.2">
      <c r="A186" s="29" t="s">
        <v>147</v>
      </c>
      <c r="B186" s="116" t="s">
        <v>147</v>
      </c>
      <c r="C186" s="116"/>
      <c r="D186" s="116"/>
      <c r="E186" s="116"/>
      <c r="F186" s="116"/>
      <c r="G186" s="116"/>
      <c r="H186" s="116"/>
      <c r="I186" s="30">
        <v>601</v>
      </c>
      <c r="J186" s="31">
        <v>10</v>
      </c>
      <c r="K186" s="31">
        <v>3</v>
      </c>
      <c r="L186" s="32" t="s">
        <v>0</v>
      </c>
      <c r="M186" s="30" t="s">
        <v>0</v>
      </c>
      <c r="N186" s="33">
        <v>21740496.010000002</v>
      </c>
      <c r="O186" s="33">
        <v>11909082.43</v>
      </c>
      <c r="P186" s="33">
        <f t="shared" si="2"/>
        <v>54.778338196709797</v>
      </c>
      <c r="Q186" s="119"/>
      <c r="R186" s="120"/>
      <c r="S186" s="120"/>
      <c r="T186" s="17">
        <v>528418</v>
      </c>
      <c r="U186" s="18">
        <v>14984.71</v>
      </c>
      <c r="V186" s="18">
        <v>463598</v>
      </c>
      <c r="W186" s="18">
        <v>691796.24</v>
      </c>
      <c r="X186" s="18">
        <v>17708807.329999998</v>
      </c>
      <c r="Y186" s="18">
        <v>538309.98</v>
      </c>
      <c r="Z186" s="18">
        <v>3458414.22</v>
      </c>
      <c r="AA186" s="18">
        <v>481128</v>
      </c>
      <c r="AB186" s="18">
        <v>474633</v>
      </c>
      <c r="AC186" s="18">
        <v>1326084.76</v>
      </c>
      <c r="AD186" s="18">
        <v>19979.77</v>
      </c>
      <c r="AE186" s="18">
        <v>0</v>
      </c>
      <c r="AF186" s="16" t="s">
        <v>0</v>
      </c>
    </row>
    <row r="187" spans="1:32" ht="22.5" x14ac:dyDescent="0.2">
      <c r="A187" s="29" t="s">
        <v>90</v>
      </c>
      <c r="B187" s="116" t="s">
        <v>91</v>
      </c>
      <c r="C187" s="116"/>
      <c r="D187" s="116"/>
      <c r="E187" s="116"/>
      <c r="F187" s="116"/>
      <c r="G187" s="116"/>
      <c r="H187" s="116"/>
      <c r="I187" s="30">
        <v>601</v>
      </c>
      <c r="J187" s="31">
        <v>10</v>
      </c>
      <c r="K187" s="31">
        <v>3</v>
      </c>
      <c r="L187" s="32" t="s">
        <v>91</v>
      </c>
      <c r="M187" s="30" t="s">
        <v>0</v>
      </c>
      <c r="N187" s="33">
        <v>21740496.010000002</v>
      </c>
      <c r="O187" s="33">
        <v>11909082.43</v>
      </c>
      <c r="P187" s="33">
        <f t="shared" si="2"/>
        <v>54.778338196709797</v>
      </c>
      <c r="Q187" s="119"/>
      <c r="R187" s="120"/>
      <c r="S187" s="120"/>
      <c r="T187" s="17">
        <v>528418</v>
      </c>
      <c r="U187" s="18">
        <v>14984.71</v>
      </c>
      <c r="V187" s="18">
        <v>463598</v>
      </c>
      <c r="W187" s="18">
        <v>691796.24</v>
      </c>
      <c r="X187" s="18">
        <v>17708807.329999998</v>
      </c>
      <c r="Y187" s="18">
        <v>538309.98</v>
      </c>
      <c r="Z187" s="18">
        <v>3458414.22</v>
      </c>
      <c r="AA187" s="18">
        <v>481128</v>
      </c>
      <c r="AB187" s="18">
        <v>474633</v>
      </c>
      <c r="AC187" s="18">
        <v>1326084.76</v>
      </c>
      <c r="AD187" s="18">
        <v>19979.77</v>
      </c>
      <c r="AE187" s="18">
        <v>0</v>
      </c>
      <c r="AF187" s="16" t="s">
        <v>0</v>
      </c>
    </row>
    <row r="188" spans="1:32" ht="22.5" x14ac:dyDescent="0.2">
      <c r="A188" s="29" t="s">
        <v>403</v>
      </c>
      <c r="B188" s="116" t="s">
        <v>404</v>
      </c>
      <c r="C188" s="116"/>
      <c r="D188" s="116"/>
      <c r="E188" s="116"/>
      <c r="F188" s="116"/>
      <c r="G188" s="116"/>
      <c r="H188" s="116"/>
      <c r="I188" s="30">
        <v>601</v>
      </c>
      <c r="J188" s="31">
        <v>10</v>
      </c>
      <c r="K188" s="31">
        <v>3</v>
      </c>
      <c r="L188" s="32" t="s">
        <v>404</v>
      </c>
      <c r="M188" s="30" t="s">
        <v>0</v>
      </c>
      <c r="N188" s="33">
        <v>3146652.7</v>
      </c>
      <c r="O188" s="33">
        <v>1152609.43</v>
      </c>
      <c r="P188" s="33">
        <f t="shared" si="2"/>
        <v>36.62969955343339</v>
      </c>
      <c r="Q188" s="119"/>
      <c r="R188" s="120"/>
      <c r="S188" s="120"/>
      <c r="T188" s="17">
        <v>528418</v>
      </c>
      <c r="U188" s="18">
        <v>14984.71</v>
      </c>
      <c r="V188" s="18">
        <v>463598</v>
      </c>
      <c r="W188" s="18">
        <v>671522</v>
      </c>
      <c r="X188" s="18">
        <v>2628200.1800000002</v>
      </c>
      <c r="Y188" s="18">
        <v>153099.42000000001</v>
      </c>
      <c r="Z188" s="18">
        <v>330388.62</v>
      </c>
      <c r="AA188" s="18">
        <v>481128</v>
      </c>
      <c r="AB188" s="18">
        <v>474633</v>
      </c>
      <c r="AC188" s="18">
        <v>528418</v>
      </c>
      <c r="AD188" s="18">
        <v>19979.77</v>
      </c>
      <c r="AE188" s="18">
        <v>0</v>
      </c>
      <c r="AF188" s="16" t="s">
        <v>0</v>
      </c>
    </row>
    <row r="189" spans="1:32" ht="22.5" x14ac:dyDescent="0.2">
      <c r="A189" s="29" t="s">
        <v>401</v>
      </c>
      <c r="B189" s="116" t="s">
        <v>402</v>
      </c>
      <c r="C189" s="116"/>
      <c r="D189" s="116"/>
      <c r="E189" s="116"/>
      <c r="F189" s="116"/>
      <c r="G189" s="116"/>
      <c r="H189" s="116"/>
      <c r="I189" s="30">
        <v>601</v>
      </c>
      <c r="J189" s="31">
        <v>10</v>
      </c>
      <c r="K189" s="31">
        <v>3</v>
      </c>
      <c r="L189" s="32" t="s">
        <v>402</v>
      </c>
      <c r="M189" s="30" t="s">
        <v>0</v>
      </c>
      <c r="N189" s="33">
        <v>3146652.7</v>
      </c>
      <c r="O189" s="33">
        <v>1152609.43</v>
      </c>
      <c r="P189" s="33">
        <f t="shared" si="2"/>
        <v>36.62969955343339</v>
      </c>
      <c r="Q189" s="119"/>
      <c r="R189" s="120"/>
      <c r="S189" s="120"/>
      <c r="T189" s="17">
        <v>528418</v>
      </c>
      <c r="U189" s="18">
        <v>14984.71</v>
      </c>
      <c r="V189" s="18">
        <v>463598</v>
      </c>
      <c r="W189" s="18">
        <v>671522</v>
      </c>
      <c r="X189" s="18">
        <v>2628200.1800000002</v>
      </c>
      <c r="Y189" s="18">
        <v>153099.42000000001</v>
      </c>
      <c r="Z189" s="18">
        <v>330388.62</v>
      </c>
      <c r="AA189" s="18">
        <v>481128</v>
      </c>
      <c r="AB189" s="18">
        <v>474633</v>
      </c>
      <c r="AC189" s="18">
        <v>528418</v>
      </c>
      <c r="AD189" s="18">
        <v>19979.77</v>
      </c>
      <c r="AE189" s="18">
        <v>0</v>
      </c>
      <c r="AF189" s="16" t="s">
        <v>0</v>
      </c>
    </row>
    <row r="190" spans="1:32" ht="67.5" x14ac:dyDescent="0.2">
      <c r="A190" s="29" t="s">
        <v>400</v>
      </c>
      <c r="B190" s="116" t="s">
        <v>399</v>
      </c>
      <c r="C190" s="116"/>
      <c r="D190" s="116"/>
      <c r="E190" s="116"/>
      <c r="F190" s="116"/>
      <c r="G190" s="116"/>
      <c r="H190" s="116"/>
      <c r="I190" s="30">
        <v>601</v>
      </c>
      <c r="J190" s="31">
        <v>10</v>
      </c>
      <c r="K190" s="31">
        <v>3</v>
      </c>
      <c r="L190" s="32" t="s">
        <v>399</v>
      </c>
      <c r="M190" s="30" t="s">
        <v>0</v>
      </c>
      <c r="N190" s="33">
        <v>1900190.2</v>
      </c>
      <c r="O190" s="33">
        <v>697753.71</v>
      </c>
      <c r="P190" s="33">
        <f t="shared" si="2"/>
        <v>36.720203588040818</v>
      </c>
      <c r="Q190" s="119"/>
      <c r="R190" s="120"/>
      <c r="S190" s="120"/>
      <c r="T190" s="17">
        <v>352236</v>
      </c>
      <c r="U190" s="18">
        <v>0</v>
      </c>
      <c r="V190" s="18">
        <v>352236</v>
      </c>
      <c r="W190" s="18">
        <v>501540</v>
      </c>
      <c r="X190" s="18">
        <v>1819975.37</v>
      </c>
      <c r="Y190" s="18">
        <v>30000</v>
      </c>
      <c r="Z190" s="18">
        <v>35218.300000000003</v>
      </c>
      <c r="AA190" s="18">
        <v>352236</v>
      </c>
      <c r="AB190" s="18">
        <v>352236</v>
      </c>
      <c r="AC190" s="18">
        <v>352236</v>
      </c>
      <c r="AD190" s="18">
        <v>14996.53</v>
      </c>
      <c r="AE190" s="18">
        <v>0</v>
      </c>
      <c r="AF190" s="16" t="s">
        <v>0</v>
      </c>
    </row>
    <row r="191" spans="1:32" ht="22.5" x14ac:dyDescent="0.2">
      <c r="A191" s="29" t="s">
        <v>39</v>
      </c>
      <c r="B191" s="116" t="s">
        <v>39</v>
      </c>
      <c r="C191" s="116"/>
      <c r="D191" s="116"/>
      <c r="E191" s="116"/>
      <c r="F191" s="116"/>
      <c r="G191" s="116"/>
      <c r="H191" s="116"/>
      <c r="I191" s="30">
        <v>601</v>
      </c>
      <c r="J191" s="31">
        <v>10</v>
      </c>
      <c r="K191" s="31">
        <v>3</v>
      </c>
      <c r="L191" s="32" t="s">
        <v>399</v>
      </c>
      <c r="M191" s="30" t="s">
        <v>40</v>
      </c>
      <c r="N191" s="33">
        <v>1900190.2</v>
      </c>
      <c r="O191" s="33">
        <v>697753.71</v>
      </c>
      <c r="P191" s="33">
        <f t="shared" si="2"/>
        <v>36.720203588040818</v>
      </c>
      <c r="Q191" s="119"/>
      <c r="R191" s="120"/>
      <c r="S191" s="120"/>
      <c r="T191" s="17">
        <v>352236</v>
      </c>
      <c r="U191" s="18">
        <v>0</v>
      </c>
      <c r="V191" s="18">
        <v>352236</v>
      </c>
      <c r="W191" s="18">
        <v>501540</v>
      </c>
      <c r="X191" s="18">
        <v>1819975.37</v>
      </c>
      <c r="Y191" s="18">
        <v>30000</v>
      </c>
      <c r="Z191" s="18">
        <v>35218.300000000003</v>
      </c>
      <c r="AA191" s="18">
        <v>352236</v>
      </c>
      <c r="AB191" s="18">
        <v>352236</v>
      </c>
      <c r="AC191" s="18">
        <v>352236</v>
      </c>
      <c r="AD191" s="18">
        <v>14996.53</v>
      </c>
      <c r="AE191" s="18">
        <v>0</v>
      </c>
      <c r="AF191" s="16" t="s">
        <v>0</v>
      </c>
    </row>
    <row r="192" spans="1:32" ht="33.75" x14ac:dyDescent="0.2">
      <c r="A192" s="29" t="s">
        <v>398</v>
      </c>
      <c r="B192" s="116" t="s">
        <v>397</v>
      </c>
      <c r="C192" s="116"/>
      <c r="D192" s="116"/>
      <c r="E192" s="116"/>
      <c r="F192" s="116"/>
      <c r="G192" s="116"/>
      <c r="H192" s="116"/>
      <c r="I192" s="30">
        <v>601</v>
      </c>
      <c r="J192" s="31">
        <v>10</v>
      </c>
      <c r="K192" s="31">
        <v>3</v>
      </c>
      <c r="L192" s="32" t="s">
        <v>397</v>
      </c>
      <c r="M192" s="30" t="s">
        <v>0</v>
      </c>
      <c r="N192" s="33">
        <v>625628</v>
      </c>
      <c r="O192" s="33">
        <v>47358.84</v>
      </c>
      <c r="P192" s="33">
        <f t="shared" si="2"/>
        <v>7.5698082566637046</v>
      </c>
      <c r="Q192" s="119"/>
      <c r="R192" s="120"/>
      <c r="S192" s="120"/>
      <c r="T192" s="17">
        <v>101362</v>
      </c>
      <c r="U192" s="18">
        <v>11769</v>
      </c>
      <c r="V192" s="18">
        <v>101362</v>
      </c>
      <c r="W192" s="18">
        <v>95162</v>
      </c>
      <c r="X192" s="18">
        <v>590038.16</v>
      </c>
      <c r="Y192" s="18">
        <v>11769</v>
      </c>
      <c r="Z192" s="18">
        <v>7068.6</v>
      </c>
      <c r="AA192" s="18">
        <v>101362</v>
      </c>
      <c r="AB192" s="18">
        <v>101362</v>
      </c>
      <c r="AC192" s="18">
        <v>101362</v>
      </c>
      <c r="AD192" s="18">
        <v>4983.24</v>
      </c>
      <c r="AE192" s="18">
        <v>0</v>
      </c>
      <c r="AF192" s="16" t="s">
        <v>0</v>
      </c>
    </row>
    <row r="193" spans="1:32" ht="22.5" x14ac:dyDescent="0.2">
      <c r="A193" s="29" t="s">
        <v>39</v>
      </c>
      <c r="B193" s="116" t="s">
        <v>39</v>
      </c>
      <c r="C193" s="116"/>
      <c r="D193" s="116"/>
      <c r="E193" s="116"/>
      <c r="F193" s="116"/>
      <c r="G193" s="116"/>
      <c r="H193" s="116"/>
      <c r="I193" s="30">
        <v>601</v>
      </c>
      <c r="J193" s="31">
        <v>10</v>
      </c>
      <c r="K193" s="31">
        <v>3</v>
      </c>
      <c r="L193" s="32" t="s">
        <v>397</v>
      </c>
      <c r="M193" s="30" t="s">
        <v>40</v>
      </c>
      <c r="N193" s="33">
        <v>625628</v>
      </c>
      <c r="O193" s="33">
        <v>47358.84</v>
      </c>
      <c r="P193" s="33">
        <f t="shared" si="2"/>
        <v>7.5698082566637046</v>
      </c>
      <c r="Q193" s="119"/>
      <c r="R193" s="120"/>
      <c r="S193" s="120"/>
      <c r="T193" s="17">
        <v>101362</v>
      </c>
      <c r="U193" s="18">
        <v>11769</v>
      </c>
      <c r="V193" s="18">
        <v>101362</v>
      </c>
      <c r="W193" s="18">
        <v>95162</v>
      </c>
      <c r="X193" s="18">
        <v>590038.16</v>
      </c>
      <c r="Y193" s="18">
        <v>11769</v>
      </c>
      <c r="Z193" s="18">
        <v>7068.6</v>
      </c>
      <c r="AA193" s="18">
        <v>101362</v>
      </c>
      <c r="AB193" s="18">
        <v>101362</v>
      </c>
      <c r="AC193" s="18">
        <v>101362</v>
      </c>
      <c r="AD193" s="18">
        <v>4983.24</v>
      </c>
      <c r="AE193" s="18">
        <v>0</v>
      </c>
      <c r="AF193" s="16" t="s">
        <v>0</v>
      </c>
    </row>
    <row r="194" spans="1:32" ht="33.75" x14ac:dyDescent="0.2">
      <c r="A194" s="29" t="s">
        <v>396</v>
      </c>
      <c r="B194" s="116" t="s">
        <v>395</v>
      </c>
      <c r="C194" s="116"/>
      <c r="D194" s="116"/>
      <c r="E194" s="116"/>
      <c r="F194" s="116"/>
      <c r="G194" s="116"/>
      <c r="H194" s="116"/>
      <c r="I194" s="30">
        <v>601</v>
      </c>
      <c r="J194" s="31">
        <v>10</v>
      </c>
      <c r="K194" s="31">
        <v>3</v>
      </c>
      <c r="L194" s="32" t="s">
        <v>395</v>
      </c>
      <c r="M194" s="30" t="s">
        <v>0</v>
      </c>
      <c r="N194" s="33">
        <v>474614.5</v>
      </c>
      <c r="O194" s="33">
        <v>298489.48</v>
      </c>
      <c r="P194" s="33">
        <f t="shared" si="2"/>
        <v>62.890931482287208</v>
      </c>
      <c r="Q194" s="119"/>
      <c r="R194" s="120"/>
      <c r="S194" s="120"/>
      <c r="T194" s="17">
        <v>55000</v>
      </c>
      <c r="U194" s="18">
        <v>3215.71</v>
      </c>
      <c r="V194" s="18">
        <v>10000</v>
      </c>
      <c r="W194" s="18">
        <v>55000</v>
      </c>
      <c r="X194" s="18">
        <v>179216.59</v>
      </c>
      <c r="Y194" s="18">
        <v>4080.48</v>
      </c>
      <c r="Z194" s="18">
        <v>288101.71999999997</v>
      </c>
      <c r="AA194" s="18">
        <v>10000</v>
      </c>
      <c r="AB194" s="18">
        <v>1215</v>
      </c>
      <c r="AC194" s="18">
        <v>55000</v>
      </c>
      <c r="AD194" s="18">
        <v>0</v>
      </c>
      <c r="AE194" s="18">
        <v>0</v>
      </c>
      <c r="AF194" s="16" t="s">
        <v>0</v>
      </c>
    </row>
    <row r="195" spans="1:32" ht="22.5" x14ac:dyDescent="0.2">
      <c r="A195" s="29" t="s">
        <v>39</v>
      </c>
      <c r="B195" s="116" t="s">
        <v>39</v>
      </c>
      <c r="C195" s="116"/>
      <c r="D195" s="116"/>
      <c r="E195" s="116"/>
      <c r="F195" s="116"/>
      <c r="G195" s="116"/>
      <c r="H195" s="116"/>
      <c r="I195" s="30">
        <v>601</v>
      </c>
      <c r="J195" s="31">
        <v>10</v>
      </c>
      <c r="K195" s="31">
        <v>3</v>
      </c>
      <c r="L195" s="32" t="s">
        <v>395</v>
      </c>
      <c r="M195" s="30" t="s">
        <v>40</v>
      </c>
      <c r="N195" s="33">
        <v>474614.5</v>
      </c>
      <c r="O195" s="33">
        <v>298489.48</v>
      </c>
      <c r="P195" s="33">
        <f t="shared" si="2"/>
        <v>62.890931482287208</v>
      </c>
      <c r="Q195" s="119"/>
      <c r="R195" s="120"/>
      <c r="S195" s="120"/>
      <c r="T195" s="17">
        <v>55000</v>
      </c>
      <c r="U195" s="18">
        <v>3215.71</v>
      </c>
      <c r="V195" s="18">
        <v>10000</v>
      </c>
      <c r="W195" s="18">
        <v>55000</v>
      </c>
      <c r="X195" s="18">
        <v>179216.59</v>
      </c>
      <c r="Y195" s="18">
        <v>4080.48</v>
      </c>
      <c r="Z195" s="18">
        <v>288101.71999999997</v>
      </c>
      <c r="AA195" s="18">
        <v>10000</v>
      </c>
      <c r="AB195" s="18">
        <v>1215</v>
      </c>
      <c r="AC195" s="18">
        <v>55000</v>
      </c>
      <c r="AD195" s="18">
        <v>0</v>
      </c>
      <c r="AE195" s="18">
        <v>0</v>
      </c>
      <c r="AF195" s="16" t="s">
        <v>0</v>
      </c>
    </row>
    <row r="196" spans="1:32" ht="33.75" x14ac:dyDescent="0.2">
      <c r="A196" s="29" t="s">
        <v>394</v>
      </c>
      <c r="B196" s="116" t="s">
        <v>393</v>
      </c>
      <c r="C196" s="116"/>
      <c r="D196" s="116"/>
      <c r="E196" s="116"/>
      <c r="F196" s="116"/>
      <c r="G196" s="116"/>
      <c r="H196" s="116"/>
      <c r="I196" s="30">
        <v>601</v>
      </c>
      <c r="J196" s="31">
        <v>10</v>
      </c>
      <c r="K196" s="31">
        <v>3</v>
      </c>
      <c r="L196" s="32" t="s">
        <v>393</v>
      </c>
      <c r="M196" s="30" t="s">
        <v>0</v>
      </c>
      <c r="N196" s="33">
        <v>146220</v>
      </c>
      <c r="O196" s="33">
        <v>109007.4</v>
      </c>
      <c r="P196" s="33">
        <f t="shared" si="2"/>
        <v>74.550266721378748</v>
      </c>
      <c r="Q196" s="119"/>
      <c r="R196" s="120"/>
      <c r="S196" s="120"/>
      <c r="T196" s="17">
        <v>19820</v>
      </c>
      <c r="U196" s="18">
        <v>0</v>
      </c>
      <c r="V196" s="18">
        <v>0</v>
      </c>
      <c r="W196" s="18">
        <v>19820</v>
      </c>
      <c r="X196" s="18">
        <v>38970.06</v>
      </c>
      <c r="Y196" s="18">
        <v>107249.94</v>
      </c>
      <c r="Z196" s="18">
        <v>0</v>
      </c>
      <c r="AA196" s="18">
        <v>17530</v>
      </c>
      <c r="AB196" s="18">
        <v>19820</v>
      </c>
      <c r="AC196" s="18">
        <v>19820</v>
      </c>
      <c r="AD196" s="18">
        <v>0</v>
      </c>
      <c r="AE196" s="18">
        <v>0</v>
      </c>
      <c r="AF196" s="16" t="s">
        <v>0</v>
      </c>
    </row>
    <row r="197" spans="1:32" ht="33.75" customHeight="1" x14ac:dyDescent="0.2">
      <c r="A197" s="29" t="s">
        <v>39</v>
      </c>
      <c r="B197" s="116" t="s">
        <v>39</v>
      </c>
      <c r="C197" s="116"/>
      <c r="D197" s="116"/>
      <c r="E197" s="116"/>
      <c r="F197" s="116"/>
      <c r="G197" s="116"/>
      <c r="H197" s="116"/>
      <c r="I197" s="30">
        <v>601</v>
      </c>
      <c r="J197" s="31">
        <v>10</v>
      </c>
      <c r="K197" s="31">
        <v>3</v>
      </c>
      <c r="L197" s="32" t="s">
        <v>393</v>
      </c>
      <c r="M197" s="30" t="s">
        <v>40</v>
      </c>
      <c r="N197" s="33">
        <v>146220</v>
      </c>
      <c r="O197" s="33">
        <v>109007.4</v>
      </c>
      <c r="P197" s="33">
        <f t="shared" si="2"/>
        <v>74.550266721378748</v>
      </c>
      <c r="Q197" s="119"/>
      <c r="R197" s="120"/>
      <c r="S197" s="120"/>
      <c r="T197" s="17">
        <v>19820</v>
      </c>
      <c r="U197" s="18">
        <v>0</v>
      </c>
      <c r="V197" s="18">
        <v>0</v>
      </c>
      <c r="W197" s="18">
        <v>19820</v>
      </c>
      <c r="X197" s="18">
        <v>38970.06</v>
      </c>
      <c r="Y197" s="18">
        <v>107249.94</v>
      </c>
      <c r="Z197" s="18">
        <v>0</v>
      </c>
      <c r="AA197" s="18">
        <v>17530</v>
      </c>
      <c r="AB197" s="18">
        <v>19820</v>
      </c>
      <c r="AC197" s="18">
        <v>19820</v>
      </c>
      <c r="AD197" s="18">
        <v>0</v>
      </c>
      <c r="AE197" s="18">
        <v>0</v>
      </c>
      <c r="AF197" s="16" t="s">
        <v>0</v>
      </c>
    </row>
    <row r="198" spans="1:32" ht="22.5" x14ac:dyDescent="0.2">
      <c r="A198" s="29" t="s">
        <v>391</v>
      </c>
      <c r="B198" s="116" t="s">
        <v>392</v>
      </c>
      <c r="C198" s="116"/>
      <c r="D198" s="116"/>
      <c r="E198" s="116"/>
      <c r="F198" s="116"/>
      <c r="G198" s="116"/>
      <c r="H198" s="116"/>
      <c r="I198" s="30">
        <v>601</v>
      </c>
      <c r="J198" s="31">
        <v>10</v>
      </c>
      <c r="K198" s="31">
        <v>3</v>
      </c>
      <c r="L198" s="32" t="s">
        <v>392</v>
      </c>
      <c r="M198" s="30" t="s">
        <v>0</v>
      </c>
      <c r="N198" s="33">
        <v>18593843.309999999</v>
      </c>
      <c r="O198" s="33">
        <v>10756473</v>
      </c>
      <c r="P198" s="33">
        <f t="shared" si="2"/>
        <v>57.849648513575644</v>
      </c>
      <c r="Q198" s="119"/>
      <c r="R198" s="120"/>
      <c r="S198" s="120"/>
      <c r="T198" s="17">
        <v>0</v>
      </c>
      <c r="U198" s="18">
        <v>0</v>
      </c>
      <c r="V198" s="18">
        <v>0</v>
      </c>
      <c r="W198" s="18">
        <v>20274.240000000002</v>
      </c>
      <c r="X198" s="18">
        <v>15080607.15</v>
      </c>
      <c r="Y198" s="18">
        <v>385210.56</v>
      </c>
      <c r="Z198" s="18">
        <v>3128025.6</v>
      </c>
      <c r="AA198" s="18">
        <v>0</v>
      </c>
      <c r="AB198" s="18">
        <v>0</v>
      </c>
      <c r="AC198" s="18">
        <v>797666.76</v>
      </c>
      <c r="AD198" s="18">
        <v>0</v>
      </c>
      <c r="AE198" s="18">
        <v>0</v>
      </c>
      <c r="AF198" s="16" t="s">
        <v>0</v>
      </c>
    </row>
    <row r="199" spans="1:32" x14ac:dyDescent="0.2">
      <c r="A199" s="29" t="s">
        <v>389</v>
      </c>
      <c r="B199" s="116" t="s">
        <v>390</v>
      </c>
      <c r="C199" s="116"/>
      <c r="D199" s="116"/>
      <c r="E199" s="116"/>
      <c r="F199" s="116"/>
      <c r="G199" s="116"/>
      <c r="H199" s="116"/>
      <c r="I199" s="30">
        <v>601</v>
      </c>
      <c r="J199" s="31">
        <v>10</v>
      </c>
      <c r="K199" s="31">
        <v>3</v>
      </c>
      <c r="L199" s="32" t="s">
        <v>390</v>
      </c>
      <c r="M199" s="30" t="s">
        <v>0</v>
      </c>
      <c r="N199" s="33">
        <v>16439928.75</v>
      </c>
      <c r="O199" s="33">
        <v>10756473</v>
      </c>
      <c r="P199" s="33">
        <f t="shared" si="2"/>
        <v>65.428951448466592</v>
      </c>
      <c r="Q199" s="119"/>
      <c r="R199" s="120"/>
      <c r="S199" s="120"/>
      <c r="T199" s="17">
        <v>0</v>
      </c>
      <c r="U199" s="18">
        <v>0</v>
      </c>
      <c r="V199" s="18">
        <v>0</v>
      </c>
      <c r="W199" s="18">
        <v>20274.240000000002</v>
      </c>
      <c r="X199" s="18">
        <v>12926692.59</v>
      </c>
      <c r="Y199" s="18">
        <v>385210.56</v>
      </c>
      <c r="Z199" s="18">
        <v>3128025.6</v>
      </c>
      <c r="AA199" s="18">
        <v>0</v>
      </c>
      <c r="AB199" s="18">
        <v>0</v>
      </c>
      <c r="AC199" s="18">
        <v>691894.17</v>
      </c>
      <c r="AD199" s="18">
        <v>0</v>
      </c>
      <c r="AE199" s="18">
        <v>0</v>
      </c>
      <c r="AF199" s="16" t="s">
        <v>0</v>
      </c>
    </row>
    <row r="200" spans="1:32" ht="56.25" x14ac:dyDescent="0.2">
      <c r="A200" s="29" t="s">
        <v>388</v>
      </c>
      <c r="B200" s="116" t="s">
        <v>387</v>
      </c>
      <c r="C200" s="116"/>
      <c r="D200" s="116"/>
      <c r="E200" s="116"/>
      <c r="F200" s="116"/>
      <c r="G200" s="116"/>
      <c r="H200" s="116"/>
      <c r="I200" s="30">
        <v>601</v>
      </c>
      <c r="J200" s="31">
        <v>10</v>
      </c>
      <c r="K200" s="31">
        <v>3</v>
      </c>
      <c r="L200" s="32" t="s">
        <v>387</v>
      </c>
      <c r="M200" s="30" t="s">
        <v>0</v>
      </c>
      <c r="N200" s="33">
        <v>5731910.3099999996</v>
      </c>
      <c r="O200" s="33">
        <v>2971624.32</v>
      </c>
      <c r="P200" s="33">
        <f t="shared" si="2"/>
        <v>51.843524397366224</v>
      </c>
      <c r="Q200" s="119"/>
      <c r="R200" s="120"/>
      <c r="S200" s="120"/>
      <c r="T200" s="17">
        <v>0</v>
      </c>
      <c r="U200" s="18">
        <v>0</v>
      </c>
      <c r="V200" s="18">
        <v>0</v>
      </c>
      <c r="W200" s="18">
        <v>0</v>
      </c>
      <c r="X200" s="18">
        <v>2375075.4300000002</v>
      </c>
      <c r="Y200" s="18">
        <v>385210.56</v>
      </c>
      <c r="Z200" s="18">
        <v>2971624.32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6" t="s">
        <v>0</v>
      </c>
    </row>
    <row r="201" spans="1:32" ht="22.5" x14ac:dyDescent="0.2">
      <c r="A201" s="29" t="s">
        <v>39</v>
      </c>
      <c r="B201" s="116" t="s">
        <v>39</v>
      </c>
      <c r="C201" s="116"/>
      <c r="D201" s="116"/>
      <c r="E201" s="116"/>
      <c r="F201" s="116"/>
      <c r="G201" s="116"/>
      <c r="H201" s="116"/>
      <c r="I201" s="30">
        <v>601</v>
      </c>
      <c r="J201" s="31">
        <v>10</v>
      </c>
      <c r="K201" s="31">
        <v>3</v>
      </c>
      <c r="L201" s="32" t="s">
        <v>387</v>
      </c>
      <c r="M201" s="30" t="s">
        <v>40</v>
      </c>
      <c r="N201" s="33">
        <v>5731910.3099999996</v>
      </c>
      <c r="O201" s="33">
        <v>2971624.32</v>
      </c>
      <c r="P201" s="33">
        <f t="shared" ref="P201:P264" si="3">O201/N201*100</f>
        <v>51.843524397366224</v>
      </c>
      <c r="Q201" s="119"/>
      <c r="R201" s="120"/>
      <c r="S201" s="120"/>
      <c r="T201" s="17">
        <v>0</v>
      </c>
      <c r="U201" s="18">
        <v>0</v>
      </c>
      <c r="V201" s="18">
        <v>0</v>
      </c>
      <c r="W201" s="18">
        <v>0</v>
      </c>
      <c r="X201" s="18">
        <v>2375075.4300000002</v>
      </c>
      <c r="Y201" s="18">
        <v>385210.56</v>
      </c>
      <c r="Z201" s="18">
        <v>2971624.32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6" t="s">
        <v>0</v>
      </c>
    </row>
    <row r="202" spans="1:32" ht="112.5" x14ac:dyDescent="0.2">
      <c r="A202" s="29" t="s">
        <v>386</v>
      </c>
      <c r="B202" s="116" t="s">
        <v>385</v>
      </c>
      <c r="C202" s="116"/>
      <c r="D202" s="116"/>
      <c r="E202" s="116"/>
      <c r="F202" s="116"/>
      <c r="G202" s="116"/>
      <c r="H202" s="116"/>
      <c r="I202" s="30">
        <v>601</v>
      </c>
      <c r="J202" s="31">
        <v>10</v>
      </c>
      <c r="K202" s="31">
        <v>3</v>
      </c>
      <c r="L202" s="32" t="s">
        <v>385</v>
      </c>
      <c r="M202" s="30" t="s">
        <v>0</v>
      </c>
      <c r="N202" s="33">
        <v>2923169.76</v>
      </c>
      <c r="O202" s="33">
        <v>0</v>
      </c>
      <c r="P202" s="33">
        <f t="shared" si="3"/>
        <v>0</v>
      </c>
      <c r="Q202" s="119"/>
      <c r="R202" s="120"/>
      <c r="S202" s="120"/>
      <c r="T202" s="17">
        <v>0</v>
      </c>
      <c r="U202" s="18">
        <v>0</v>
      </c>
      <c r="V202" s="18">
        <v>0</v>
      </c>
      <c r="W202" s="18">
        <v>0</v>
      </c>
      <c r="X202" s="18">
        <v>2923169.76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6" t="s">
        <v>0</v>
      </c>
    </row>
    <row r="203" spans="1:32" ht="22.5" x14ac:dyDescent="0.2">
      <c r="A203" s="29" t="s">
        <v>39</v>
      </c>
      <c r="B203" s="116" t="s">
        <v>39</v>
      </c>
      <c r="C203" s="116"/>
      <c r="D203" s="116"/>
      <c r="E203" s="116"/>
      <c r="F203" s="116"/>
      <c r="G203" s="116"/>
      <c r="H203" s="116"/>
      <c r="I203" s="30">
        <v>601</v>
      </c>
      <c r="J203" s="31">
        <v>10</v>
      </c>
      <c r="K203" s="31">
        <v>3</v>
      </c>
      <c r="L203" s="32" t="s">
        <v>385</v>
      </c>
      <c r="M203" s="30" t="s">
        <v>40</v>
      </c>
      <c r="N203" s="33">
        <v>2923169.76</v>
      </c>
      <c r="O203" s="33">
        <v>0</v>
      </c>
      <c r="P203" s="33">
        <f t="shared" si="3"/>
        <v>0</v>
      </c>
      <c r="Q203" s="119"/>
      <c r="R203" s="120"/>
      <c r="S203" s="120"/>
      <c r="T203" s="17">
        <v>0</v>
      </c>
      <c r="U203" s="18">
        <v>0</v>
      </c>
      <c r="V203" s="18">
        <v>0</v>
      </c>
      <c r="W203" s="18">
        <v>0</v>
      </c>
      <c r="X203" s="18">
        <v>2923169.76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6" t="s">
        <v>0</v>
      </c>
    </row>
    <row r="204" spans="1:32" ht="22.5" x14ac:dyDescent="0.2">
      <c r="A204" s="29" t="s">
        <v>384</v>
      </c>
      <c r="B204" s="116" t="s">
        <v>383</v>
      </c>
      <c r="C204" s="116"/>
      <c r="D204" s="116"/>
      <c r="E204" s="116"/>
      <c r="F204" s="116"/>
      <c r="G204" s="116"/>
      <c r="H204" s="116"/>
      <c r="I204" s="30">
        <v>601</v>
      </c>
      <c r="J204" s="31">
        <v>10</v>
      </c>
      <c r="K204" s="31">
        <v>3</v>
      </c>
      <c r="L204" s="32" t="s">
        <v>383</v>
      </c>
      <c r="M204" s="30" t="s">
        <v>0</v>
      </c>
      <c r="N204" s="33">
        <v>7628447.4000000004</v>
      </c>
      <c r="O204" s="33">
        <v>7628447.4000000004</v>
      </c>
      <c r="P204" s="33">
        <f t="shared" si="3"/>
        <v>100</v>
      </c>
      <c r="Q204" s="119"/>
      <c r="R204" s="120"/>
      <c r="S204" s="120"/>
      <c r="T204" s="17">
        <v>0</v>
      </c>
      <c r="U204" s="18">
        <v>0</v>
      </c>
      <c r="V204" s="18">
        <v>0</v>
      </c>
      <c r="W204" s="18">
        <v>0</v>
      </c>
      <c r="X204" s="18">
        <v>7628447.4000000004</v>
      </c>
      <c r="Y204" s="18">
        <v>0</v>
      </c>
      <c r="Z204" s="18">
        <v>0</v>
      </c>
      <c r="AA204" s="18">
        <v>0</v>
      </c>
      <c r="AB204" s="18">
        <v>0</v>
      </c>
      <c r="AC204" s="18">
        <v>342524.1</v>
      </c>
      <c r="AD204" s="18">
        <v>0</v>
      </c>
      <c r="AE204" s="18">
        <v>0</v>
      </c>
      <c r="AF204" s="16" t="s">
        <v>0</v>
      </c>
    </row>
    <row r="205" spans="1:32" ht="22.5" x14ac:dyDescent="0.2">
      <c r="A205" s="29" t="s">
        <v>39</v>
      </c>
      <c r="B205" s="116" t="s">
        <v>39</v>
      </c>
      <c r="C205" s="116"/>
      <c r="D205" s="116"/>
      <c r="E205" s="116"/>
      <c r="F205" s="116"/>
      <c r="G205" s="116"/>
      <c r="H205" s="116"/>
      <c r="I205" s="30">
        <v>601</v>
      </c>
      <c r="J205" s="31">
        <v>10</v>
      </c>
      <c r="K205" s="31">
        <v>3</v>
      </c>
      <c r="L205" s="32" t="s">
        <v>383</v>
      </c>
      <c r="M205" s="30" t="s">
        <v>40</v>
      </c>
      <c r="N205" s="33">
        <v>7628447.4000000004</v>
      </c>
      <c r="O205" s="33">
        <v>7628447.4000000004</v>
      </c>
      <c r="P205" s="33">
        <f t="shared" si="3"/>
        <v>100</v>
      </c>
      <c r="Q205" s="119"/>
      <c r="R205" s="120"/>
      <c r="S205" s="120"/>
      <c r="T205" s="17">
        <v>0</v>
      </c>
      <c r="U205" s="18">
        <v>0</v>
      </c>
      <c r="V205" s="18">
        <v>0</v>
      </c>
      <c r="W205" s="18">
        <v>0</v>
      </c>
      <c r="X205" s="18">
        <v>7628447.4000000004</v>
      </c>
      <c r="Y205" s="18">
        <v>0</v>
      </c>
      <c r="Z205" s="18">
        <v>0</v>
      </c>
      <c r="AA205" s="18">
        <v>0</v>
      </c>
      <c r="AB205" s="18">
        <v>0</v>
      </c>
      <c r="AC205" s="18">
        <v>342524.1</v>
      </c>
      <c r="AD205" s="18">
        <v>0</v>
      </c>
      <c r="AE205" s="18">
        <v>0</v>
      </c>
      <c r="AF205" s="16" t="s">
        <v>0</v>
      </c>
    </row>
    <row r="206" spans="1:32" ht="56.25" x14ac:dyDescent="0.2">
      <c r="A206" s="29" t="s">
        <v>382</v>
      </c>
      <c r="B206" s="116" t="s">
        <v>381</v>
      </c>
      <c r="C206" s="116"/>
      <c r="D206" s="116"/>
      <c r="E206" s="116"/>
      <c r="F206" s="116"/>
      <c r="G206" s="116"/>
      <c r="H206" s="116"/>
      <c r="I206" s="30">
        <v>601</v>
      </c>
      <c r="J206" s="31">
        <v>10</v>
      </c>
      <c r="K206" s="31">
        <v>3</v>
      </c>
      <c r="L206" s="32" t="s">
        <v>381</v>
      </c>
      <c r="M206" s="30" t="s">
        <v>0</v>
      </c>
      <c r="N206" s="33">
        <v>156401.28</v>
      </c>
      <c r="O206" s="33">
        <v>156401.28</v>
      </c>
      <c r="P206" s="33">
        <f t="shared" si="3"/>
        <v>100</v>
      </c>
      <c r="Q206" s="119"/>
      <c r="R206" s="120"/>
      <c r="S206" s="120"/>
      <c r="T206" s="17">
        <v>0</v>
      </c>
      <c r="U206" s="18">
        <v>0</v>
      </c>
      <c r="V206" s="18">
        <v>0</v>
      </c>
      <c r="W206" s="18">
        <v>20274.240000000002</v>
      </c>
      <c r="X206" s="18">
        <v>0</v>
      </c>
      <c r="Y206" s="18">
        <v>0</v>
      </c>
      <c r="Z206" s="18">
        <v>156401.28</v>
      </c>
      <c r="AA206" s="18">
        <v>0</v>
      </c>
      <c r="AB206" s="18">
        <v>0</v>
      </c>
      <c r="AC206" s="18">
        <v>195519.03</v>
      </c>
      <c r="AD206" s="18">
        <v>0</v>
      </c>
      <c r="AE206" s="18">
        <v>0</v>
      </c>
      <c r="AF206" s="16" t="s">
        <v>0</v>
      </c>
    </row>
    <row r="207" spans="1:32" ht="22.5" x14ac:dyDescent="0.2">
      <c r="A207" s="29" t="s">
        <v>39</v>
      </c>
      <c r="B207" s="116" t="s">
        <v>39</v>
      </c>
      <c r="C207" s="116"/>
      <c r="D207" s="116"/>
      <c r="E207" s="116"/>
      <c r="F207" s="116"/>
      <c r="G207" s="116"/>
      <c r="H207" s="116"/>
      <c r="I207" s="30">
        <v>601</v>
      </c>
      <c r="J207" s="31">
        <v>10</v>
      </c>
      <c r="K207" s="31">
        <v>3</v>
      </c>
      <c r="L207" s="32" t="s">
        <v>381</v>
      </c>
      <c r="M207" s="30" t="s">
        <v>40</v>
      </c>
      <c r="N207" s="33">
        <v>156401.28</v>
      </c>
      <c r="O207" s="33">
        <v>156401.28</v>
      </c>
      <c r="P207" s="33">
        <f t="shared" si="3"/>
        <v>100</v>
      </c>
      <c r="Q207" s="119"/>
      <c r="R207" s="120"/>
      <c r="S207" s="120"/>
      <c r="T207" s="17">
        <v>0</v>
      </c>
      <c r="U207" s="18">
        <v>0</v>
      </c>
      <c r="V207" s="18">
        <v>0</v>
      </c>
      <c r="W207" s="18">
        <v>20274.240000000002</v>
      </c>
      <c r="X207" s="18">
        <v>0</v>
      </c>
      <c r="Y207" s="18">
        <v>0</v>
      </c>
      <c r="Z207" s="18">
        <v>156401.28</v>
      </c>
      <c r="AA207" s="18">
        <v>0</v>
      </c>
      <c r="AB207" s="18">
        <v>0</v>
      </c>
      <c r="AC207" s="18">
        <v>195519.03</v>
      </c>
      <c r="AD207" s="18">
        <v>0</v>
      </c>
      <c r="AE207" s="18">
        <v>0</v>
      </c>
      <c r="AF207" s="16" t="s">
        <v>0</v>
      </c>
    </row>
    <row r="208" spans="1:32" ht="22.5" x14ac:dyDescent="0.2">
      <c r="A208" s="29" t="s">
        <v>379</v>
      </c>
      <c r="B208" s="116" t="s">
        <v>380</v>
      </c>
      <c r="C208" s="116"/>
      <c r="D208" s="116"/>
      <c r="E208" s="116"/>
      <c r="F208" s="116"/>
      <c r="G208" s="116"/>
      <c r="H208" s="116"/>
      <c r="I208" s="30">
        <v>601</v>
      </c>
      <c r="J208" s="31">
        <v>10</v>
      </c>
      <c r="K208" s="31">
        <v>3</v>
      </c>
      <c r="L208" s="32" t="s">
        <v>380</v>
      </c>
      <c r="M208" s="30" t="s">
        <v>0</v>
      </c>
      <c r="N208" s="33">
        <v>2153914.56</v>
      </c>
      <c r="O208" s="33">
        <v>0</v>
      </c>
      <c r="P208" s="33">
        <f t="shared" si="3"/>
        <v>0</v>
      </c>
      <c r="Q208" s="119"/>
      <c r="R208" s="120"/>
      <c r="S208" s="120"/>
      <c r="T208" s="17">
        <v>0</v>
      </c>
      <c r="U208" s="18">
        <v>0</v>
      </c>
      <c r="V208" s="18">
        <v>0</v>
      </c>
      <c r="W208" s="18">
        <v>0</v>
      </c>
      <c r="X208" s="18">
        <v>2153914.56</v>
      </c>
      <c r="Y208" s="18">
        <v>0</v>
      </c>
      <c r="Z208" s="18">
        <v>0</v>
      </c>
      <c r="AA208" s="18">
        <v>0</v>
      </c>
      <c r="AB208" s="18">
        <v>0</v>
      </c>
      <c r="AC208" s="18">
        <v>105772.59</v>
      </c>
      <c r="AD208" s="18">
        <v>0</v>
      </c>
      <c r="AE208" s="18">
        <v>0</v>
      </c>
      <c r="AF208" s="16" t="s">
        <v>0</v>
      </c>
    </row>
    <row r="209" spans="1:32" ht="101.25" x14ac:dyDescent="0.2">
      <c r="A209" s="29" t="s">
        <v>378</v>
      </c>
      <c r="B209" s="116" t="s">
        <v>377</v>
      </c>
      <c r="C209" s="116"/>
      <c r="D209" s="116"/>
      <c r="E209" s="116"/>
      <c r="F209" s="116"/>
      <c r="G209" s="116"/>
      <c r="H209" s="116"/>
      <c r="I209" s="30">
        <v>601</v>
      </c>
      <c r="J209" s="31">
        <v>10</v>
      </c>
      <c r="K209" s="31">
        <v>3</v>
      </c>
      <c r="L209" s="32" t="s">
        <v>377</v>
      </c>
      <c r="M209" s="30" t="s">
        <v>0</v>
      </c>
      <c r="N209" s="33">
        <v>2009679.21</v>
      </c>
      <c r="O209" s="33">
        <v>0</v>
      </c>
      <c r="P209" s="33">
        <f t="shared" si="3"/>
        <v>0</v>
      </c>
      <c r="Q209" s="119"/>
      <c r="R209" s="120"/>
      <c r="S209" s="120"/>
      <c r="T209" s="17">
        <v>0</v>
      </c>
      <c r="U209" s="18">
        <v>0</v>
      </c>
      <c r="V209" s="18">
        <v>0</v>
      </c>
      <c r="W209" s="18">
        <v>0</v>
      </c>
      <c r="X209" s="18">
        <v>2009679.21</v>
      </c>
      <c r="Y209" s="18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6" t="s">
        <v>0</v>
      </c>
    </row>
    <row r="210" spans="1:32" ht="22.5" x14ac:dyDescent="0.2">
      <c r="A210" s="29" t="s">
        <v>39</v>
      </c>
      <c r="B210" s="116" t="s">
        <v>39</v>
      </c>
      <c r="C210" s="116"/>
      <c r="D210" s="116"/>
      <c r="E210" s="116"/>
      <c r="F210" s="116"/>
      <c r="G210" s="116"/>
      <c r="H210" s="116"/>
      <c r="I210" s="30">
        <v>601</v>
      </c>
      <c r="J210" s="31">
        <v>10</v>
      </c>
      <c r="K210" s="31">
        <v>3</v>
      </c>
      <c r="L210" s="32" t="s">
        <v>377</v>
      </c>
      <c r="M210" s="30" t="s">
        <v>40</v>
      </c>
      <c r="N210" s="33">
        <v>2009679.21</v>
      </c>
      <c r="O210" s="33">
        <v>0</v>
      </c>
      <c r="P210" s="33">
        <f t="shared" si="3"/>
        <v>0</v>
      </c>
      <c r="Q210" s="119"/>
      <c r="R210" s="120"/>
      <c r="S210" s="120"/>
      <c r="T210" s="17">
        <v>0</v>
      </c>
      <c r="U210" s="18">
        <v>0</v>
      </c>
      <c r="V210" s="18">
        <v>0</v>
      </c>
      <c r="W210" s="18">
        <v>0</v>
      </c>
      <c r="X210" s="18">
        <v>2009679.21</v>
      </c>
      <c r="Y210" s="18">
        <v>0</v>
      </c>
      <c r="Z210" s="18">
        <v>0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6" t="s">
        <v>0</v>
      </c>
    </row>
    <row r="211" spans="1:32" ht="101.25" x14ac:dyDescent="0.2">
      <c r="A211" s="29" t="s">
        <v>376</v>
      </c>
      <c r="B211" s="116" t="s">
        <v>375</v>
      </c>
      <c r="C211" s="116"/>
      <c r="D211" s="116"/>
      <c r="E211" s="116"/>
      <c r="F211" s="116"/>
      <c r="G211" s="116"/>
      <c r="H211" s="116"/>
      <c r="I211" s="30">
        <v>601</v>
      </c>
      <c r="J211" s="31">
        <v>10</v>
      </c>
      <c r="K211" s="31">
        <v>3</v>
      </c>
      <c r="L211" s="32" t="s">
        <v>375</v>
      </c>
      <c r="M211" s="30" t="s">
        <v>0</v>
      </c>
      <c r="N211" s="33">
        <v>144235.35</v>
      </c>
      <c r="O211" s="33">
        <v>0</v>
      </c>
      <c r="P211" s="33">
        <f t="shared" si="3"/>
        <v>0</v>
      </c>
      <c r="Q211" s="119"/>
      <c r="R211" s="120"/>
      <c r="S211" s="120"/>
      <c r="T211" s="17">
        <v>0</v>
      </c>
      <c r="U211" s="18">
        <v>0</v>
      </c>
      <c r="V211" s="18">
        <v>0</v>
      </c>
      <c r="W211" s="18">
        <v>0</v>
      </c>
      <c r="X211" s="18">
        <v>144235.35</v>
      </c>
      <c r="Y211" s="18">
        <v>0</v>
      </c>
      <c r="Z211" s="18">
        <v>0</v>
      </c>
      <c r="AA211" s="18">
        <v>0</v>
      </c>
      <c r="AB211" s="18">
        <v>0</v>
      </c>
      <c r="AC211" s="18">
        <v>105772.59</v>
      </c>
      <c r="AD211" s="18">
        <v>0</v>
      </c>
      <c r="AE211" s="18">
        <v>0</v>
      </c>
      <c r="AF211" s="16" t="s">
        <v>0</v>
      </c>
    </row>
    <row r="212" spans="1:32" ht="22.5" x14ac:dyDescent="0.2">
      <c r="A212" s="29" t="s">
        <v>39</v>
      </c>
      <c r="B212" s="116" t="s">
        <v>39</v>
      </c>
      <c r="C212" s="116"/>
      <c r="D212" s="116"/>
      <c r="E212" s="116"/>
      <c r="F212" s="116"/>
      <c r="G212" s="116"/>
      <c r="H212" s="116"/>
      <c r="I212" s="30">
        <v>601</v>
      </c>
      <c r="J212" s="31">
        <v>10</v>
      </c>
      <c r="K212" s="31">
        <v>3</v>
      </c>
      <c r="L212" s="32" t="s">
        <v>375</v>
      </c>
      <c r="M212" s="30" t="s">
        <v>40</v>
      </c>
      <c r="N212" s="33">
        <v>144235.35</v>
      </c>
      <c r="O212" s="33">
        <v>0</v>
      </c>
      <c r="P212" s="33">
        <f t="shared" si="3"/>
        <v>0</v>
      </c>
      <c r="Q212" s="119"/>
      <c r="R212" s="120"/>
      <c r="S212" s="120"/>
      <c r="T212" s="17">
        <v>0</v>
      </c>
      <c r="U212" s="18">
        <v>0</v>
      </c>
      <c r="V212" s="18">
        <v>0</v>
      </c>
      <c r="W212" s="18">
        <v>0</v>
      </c>
      <c r="X212" s="18">
        <v>144235.35</v>
      </c>
      <c r="Y212" s="18">
        <v>0</v>
      </c>
      <c r="Z212" s="18">
        <v>0</v>
      </c>
      <c r="AA212" s="18">
        <v>0</v>
      </c>
      <c r="AB212" s="18">
        <v>0</v>
      </c>
      <c r="AC212" s="18">
        <v>105772.59</v>
      </c>
      <c r="AD212" s="18">
        <v>0</v>
      </c>
      <c r="AE212" s="18">
        <v>0</v>
      </c>
      <c r="AF212" s="16" t="s">
        <v>0</v>
      </c>
    </row>
    <row r="213" spans="1:32" x14ac:dyDescent="0.2">
      <c r="A213" s="29" t="s">
        <v>92</v>
      </c>
      <c r="B213" s="116" t="s">
        <v>92</v>
      </c>
      <c r="C213" s="116"/>
      <c r="D213" s="116"/>
      <c r="E213" s="116"/>
      <c r="F213" s="116"/>
      <c r="G213" s="116"/>
      <c r="H213" s="116"/>
      <c r="I213" s="30">
        <v>601</v>
      </c>
      <c r="J213" s="31">
        <v>10</v>
      </c>
      <c r="K213" s="31">
        <v>6</v>
      </c>
      <c r="L213" s="32" t="s">
        <v>0</v>
      </c>
      <c r="M213" s="30" t="s">
        <v>0</v>
      </c>
      <c r="N213" s="33">
        <v>130000</v>
      </c>
      <c r="O213" s="33">
        <v>84000</v>
      </c>
      <c r="P213" s="33">
        <f t="shared" si="3"/>
        <v>64.615384615384613</v>
      </c>
      <c r="Q213" s="119"/>
      <c r="R213" s="120"/>
      <c r="S213" s="120"/>
      <c r="T213" s="17">
        <v>7500</v>
      </c>
      <c r="U213" s="18">
        <v>66000</v>
      </c>
      <c r="V213" s="18">
        <v>17500</v>
      </c>
      <c r="W213" s="18">
        <v>55000</v>
      </c>
      <c r="X213" s="18">
        <v>46000</v>
      </c>
      <c r="Y213" s="18">
        <v>16000</v>
      </c>
      <c r="Z213" s="18">
        <v>2000</v>
      </c>
      <c r="AA213" s="18">
        <v>7500</v>
      </c>
      <c r="AB213" s="18">
        <v>7500</v>
      </c>
      <c r="AC213" s="18">
        <v>19500</v>
      </c>
      <c r="AD213" s="18">
        <v>0</v>
      </c>
      <c r="AE213" s="18">
        <v>0</v>
      </c>
      <c r="AF213" s="16" t="s">
        <v>0</v>
      </c>
    </row>
    <row r="214" spans="1:32" ht="22.5" x14ac:dyDescent="0.2">
      <c r="A214" s="29" t="s">
        <v>90</v>
      </c>
      <c r="B214" s="116" t="s">
        <v>91</v>
      </c>
      <c r="C214" s="116"/>
      <c r="D214" s="116"/>
      <c r="E214" s="116"/>
      <c r="F214" s="116"/>
      <c r="G214" s="116"/>
      <c r="H214" s="116"/>
      <c r="I214" s="30">
        <v>601</v>
      </c>
      <c r="J214" s="31">
        <v>10</v>
      </c>
      <c r="K214" s="31">
        <v>6</v>
      </c>
      <c r="L214" s="32" t="s">
        <v>91</v>
      </c>
      <c r="M214" s="30" t="s">
        <v>0</v>
      </c>
      <c r="N214" s="33">
        <v>130000</v>
      </c>
      <c r="O214" s="33">
        <v>84000</v>
      </c>
      <c r="P214" s="33">
        <f t="shared" si="3"/>
        <v>64.615384615384613</v>
      </c>
      <c r="Q214" s="119"/>
      <c r="R214" s="120"/>
      <c r="S214" s="120"/>
      <c r="T214" s="17">
        <v>7500</v>
      </c>
      <c r="U214" s="18">
        <v>66000</v>
      </c>
      <c r="V214" s="18">
        <v>17500</v>
      </c>
      <c r="W214" s="18">
        <v>55000</v>
      </c>
      <c r="X214" s="18">
        <v>46000</v>
      </c>
      <c r="Y214" s="18">
        <v>16000</v>
      </c>
      <c r="Z214" s="18">
        <v>2000</v>
      </c>
      <c r="AA214" s="18">
        <v>7500</v>
      </c>
      <c r="AB214" s="18">
        <v>7500</v>
      </c>
      <c r="AC214" s="18">
        <v>19500</v>
      </c>
      <c r="AD214" s="18">
        <v>0</v>
      </c>
      <c r="AE214" s="18">
        <v>0</v>
      </c>
      <c r="AF214" s="16" t="s">
        <v>0</v>
      </c>
    </row>
    <row r="215" spans="1:32" ht="22.5" x14ac:dyDescent="0.2">
      <c r="A215" s="29" t="s">
        <v>109</v>
      </c>
      <c r="B215" s="116" t="s">
        <v>110</v>
      </c>
      <c r="C215" s="116"/>
      <c r="D215" s="116"/>
      <c r="E215" s="116"/>
      <c r="F215" s="116"/>
      <c r="G215" s="116"/>
      <c r="H215" s="116"/>
      <c r="I215" s="30">
        <v>601</v>
      </c>
      <c r="J215" s="31">
        <v>10</v>
      </c>
      <c r="K215" s="31">
        <v>6</v>
      </c>
      <c r="L215" s="32" t="s">
        <v>110</v>
      </c>
      <c r="M215" s="30" t="s">
        <v>0</v>
      </c>
      <c r="N215" s="33">
        <v>130000</v>
      </c>
      <c r="O215" s="33">
        <v>84000</v>
      </c>
      <c r="P215" s="33">
        <f t="shared" si="3"/>
        <v>64.615384615384613</v>
      </c>
      <c r="Q215" s="119"/>
      <c r="R215" s="120"/>
      <c r="S215" s="120"/>
      <c r="T215" s="17">
        <v>7500</v>
      </c>
      <c r="U215" s="18">
        <v>66000</v>
      </c>
      <c r="V215" s="18">
        <v>17500</v>
      </c>
      <c r="W215" s="18">
        <v>55000</v>
      </c>
      <c r="X215" s="18">
        <v>46000</v>
      </c>
      <c r="Y215" s="18">
        <v>16000</v>
      </c>
      <c r="Z215" s="18">
        <v>2000</v>
      </c>
      <c r="AA215" s="18">
        <v>7500</v>
      </c>
      <c r="AB215" s="18">
        <v>7500</v>
      </c>
      <c r="AC215" s="18">
        <v>19500</v>
      </c>
      <c r="AD215" s="18">
        <v>0</v>
      </c>
      <c r="AE215" s="18">
        <v>0</v>
      </c>
      <c r="AF215" s="16" t="s">
        <v>0</v>
      </c>
    </row>
    <row r="216" spans="1:32" ht="45" x14ac:dyDescent="0.2">
      <c r="A216" s="29" t="s">
        <v>154</v>
      </c>
      <c r="B216" s="116" t="s">
        <v>155</v>
      </c>
      <c r="C216" s="116"/>
      <c r="D216" s="116"/>
      <c r="E216" s="116"/>
      <c r="F216" s="116"/>
      <c r="G216" s="116"/>
      <c r="H216" s="116"/>
      <c r="I216" s="30">
        <v>601</v>
      </c>
      <c r="J216" s="31">
        <v>10</v>
      </c>
      <c r="K216" s="31">
        <v>6</v>
      </c>
      <c r="L216" s="32" t="s">
        <v>155</v>
      </c>
      <c r="M216" s="30" t="s">
        <v>0</v>
      </c>
      <c r="N216" s="33">
        <v>105000</v>
      </c>
      <c r="O216" s="33">
        <v>80000</v>
      </c>
      <c r="P216" s="33">
        <f t="shared" si="3"/>
        <v>76.19047619047619</v>
      </c>
      <c r="Q216" s="119"/>
      <c r="R216" s="120"/>
      <c r="S216" s="120"/>
      <c r="T216" s="17">
        <v>0</v>
      </c>
      <c r="U216" s="18">
        <v>66000</v>
      </c>
      <c r="V216" s="18">
        <v>0</v>
      </c>
      <c r="W216" s="18">
        <v>37500</v>
      </c>
      <c r="X216" s="18">
        <v>25000</v>
      </c>
      <c r="Y216" s="18">
        <v>14000</v>
      </c>
      <c r="Z216" s="18">
        <v>0</v>
      </c>
      <c r="AA216" s="18">
        <v>0</v>
      </c>
      <c r="AB216" s="18">
        <v>0</v>
      </c>
      <c r="AC216" s="18">
        <v>12000</v>
      </c>
      <c r="AD216" s="18">
        <v>0</v>
      </c>
      <c r="AE216" s="18">
        <v>0</v>
      </c>
      <c r="AF216" s="16" t="s">
        <v>0</v>
      </c>
    </row>
    <row r="217" spans="1:32" ht="22.5" x14ac:dyDescent="0.2">
      <c r="A217" s="29" t="s">
        <v>153</v>
      </c>
      <c r="B217" s="116" t="s">
        <v>152</v>
      </c>
      <c r="C217" s="116"/>
      <c r="D217" s="116"/>
      <c r="E217" s="116"/>
      <c r="F217" s="116"/>
      <c r="G217" s="116"/>
      <c r="H217" s="116"/>
      <c r="I217" s="30">
        <v>601</v>
      </c>
      <c r="J217" s="31">
        <v>10</v>
      </c>
      <c r="K217" s="31">
        <v>6</v>
      </c>
      <c r="L217" s="32" t="s">
        <v>152</v>
      </c>
      <c r="M217" s="30" t="s">
        <v>0</v>
      </c>
      <c r="N217" s="33">
        <v>105000</v>
      </c>
      <c r="O217" s="33">
        <v>80000</v>
      </c>
      <c r="P217" s="33">
        <f t="shared" si="3"/>
        <v>76.19047619047619</v>
      </c>
      <c r="Q217" s="119"/>
      <c r="R217" s="120"/>
      <c r="S217" s="120"/>
      <c r="T217" s="17">
        <v>0</v>
      </c>
      <c r="U217" s="18">
        <v>66000</v>
      </c>
      <c r="V217" s="18">
        <v>0</v>
      </c>
      <c r="W217" s="18">
        <v>37500</v>
      </c>
      <c r="X217" s="18">
        <v>25000</v>
      </c>
      <c r="Y217" s="18">
        <v>14000</v>
      </c>
      <c r="Z217" s="18">
        <v>0</v>
      </c>
      <c r="AA217" s="18">
        <v>0</v>
      </c>
      <c r="AB217" s="18">
        <v>0</v>
      </c>
      <c r="AC217" s="18">
        <v>12000</v>
      </c>
      <c r="AD217" s="18">
        <v>0</v>
      </c>
      <c r="AE217" s="18">
        <v>0</v>
      </c>
      <c r="AF217" s="16" t="s">
        <v>0</v>
      </c>
    </row>
    <row r="218" spans="1:32" ht="22.5" x14ac:dyDescent="0.2">
      <c r="A218" s="29" t="s">
        <v>39</v>
      </c>
      <c r="B218" s="116" t="s">
        <v>39</v>
      </c>
      <c r="C218" s="116"/>
      <c r="D218" s="116"/>
      <c r="E218" s="116"/>
      <c r="F218" s="116"/>
      <c r="G218" s="116"/>
      <c r="H218" s="116"/>
      <c r="I218" s="30">
        <v>601</v>
      </c>
      <c r="J218" s="31">
        <v>10</v>
      </c>
      <c r="K218" s="31">
        <v>6</v>
      </c>
      <c r="L218" s="32" t="s">
        <v>152</v>
      </c>
      <c r="M218" s="30" t="s">
        <v>40</v>
      </c>
      <c r="N218" s="33">
        <v>12000</v>
      </c>
      <c r="O218" s="33">
        <v>12000</v>
      </c>
      <c r="P218" s="33">
        <f t="shared" si="3"/>
        <v>100</v>
      </c>
      <c r="Q218" s="119"/>
      <c r="R218" s="120"/>
      <c r="S218" s="120"/>
      <c r="T218" s="17">
        <v>0</v>
      </c>
      <c r="U218" s="18">
        <v>0</v>
      </c>
      <c r="V218" s="18">
        <v>0</v>
      </c>
      <c r="W218" s="18">
        <v>12000</v>
      </c>
      <c r="X218" s="18">
        <v>0</v>
      </c>
      <c r="Y218" s="18">
        <v>12000</v>
      </c>
      <c r="Z218" s="18">
        <v>0</v>
      </c>
      <c r="AA218" s="18">
        <v>0</v>
      </c>
      <c r="AB218" s="18">
        <v>0</v>
      </c>
      <c r="AC218" s="18">
        <v>12000</v>
      </c>
      <c r="AD218" s="18">
        <v>0</v>
      </c>
      <c r="AE218" s="18">
        <v>0</v>
      </c>
      <c r="AF218" s="16" t="s">
        <v>0</v>
      </c>
    </row>
    <row r="219" spans="1:32" x14ac:dyDescent="0.2">
      <c r="A219" s="29" t="s">
        <v>150</v>
      </c>
      <c r="B219" s="116" t="s">
        <v>150</v>
      </c>
      <c r="C219" s="116"/>
      <c r="D219" s="116"/>
      <c r="E219" s="116"/>
      <c r="F219" s="116"/>
      <c r="G219" s="116"/>
      <c r="H219" s="116"/>
      <c r="I219" s="30">
        <v>601</v>
      </c>
      <c r="J219" s="31">
        <v>10</v>
      </c>
      <c r="K219" s="31">
        <v>6</v>
      </c>
      <c r="L219" s="32" t="s">
        <v>152</v>
      </c>
      <c r="M219" s="30" t="s">
        <v>151</v>
      </c>
      <c r="N219" s="33">
        <v>93000</v>
      </c>
      <c r="O219" s="33">
        <v>68000</v>
      </c>
      <c r="P219" s="33">
        <f t="shared" si="3"/>
        <v>73.118279569892479</v>
      </c>
      <c r="Q219" s="119"/>
      <c r="R219" s="120"/>
      <c r="S219" s="120"/>
      <c r="T219" s="17">
        <v>0</v>
      </c>
      <c r="U219" s="18">
        <v>66000</v>
      </c>
      <c r="V219" s="18">
        <v>0</v>
      </c>
      <c r="W219" s="18">
        <v>25500</v>
      </c>
      <c r="X219" s="18">
        <v>25000</v>
      </c>
      <c r="Y219" s="18">
        <v>2000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6" t="s">
        <v>0</v>
      </c>
    </row>
    <row r="220" spans="1:32" ht="45" x14ac:dyDescent="0.2">
      <c r="A220" s="29" t="s">
        <v>373</v>
      </c>
      <c r="B220" s="116" t="s">
        <v>374</v>
      </c>
      <c r="C220" s="116"/>
      <c r="D220" s="116"/>
      <c r="E220" s="116"/>
      <c r="F220" s="116"/>
      <c r="G220" s="116"/>
      <c r="H220" s="116"/>
      <c r="I220" s="30">
        <v>601</v>
      </c>
      <c r="J220" s="31">
        <v>10</v>
      </c>
      <c r="K220" s="31">
        <v>6</v>
      </c>
      <c r="L220" s="32" t="s">
        <v>374</v>
      </c>
      <c r="M220" s="30" t="s">
        <v>0</v>
      </c>
      <c r="N220" s="33">
        <v>25000</v>
      </c>
      <c r="O220" s="33">
        <v>4000</v>
      </c>
      <c r="P220" s="33">
        <f t="shared" si="3"/>
        <v>16</v>
      </c>
      <c r="Q220" s="119"/>
      <c r="R220" s="120"/>
      <c r="S220" s="120"/>
      <c r="T220" s="17">
        <v>7500</v>
      </c>
      <c r="U220" s="18">
        <v>0</v>
      </c>
      <c r="V220" s="18">
        <v>17500</v>
      </c>
      <c r="W220" s="18">
        <v>17500</v>
      </c>
      <c r="X220" s="18">
        <v>21000</v>
      </c>
      <c r="Y220" s="18">
        <v>2000</v>
      </c>
      <c r="Z220" s="18">
        <v>2000</v>
      </c>
      <c r="AA220" s="18">
        <v>7500</v>
      </c>
      <c r="AB220" s="18">
        <v>7500</v>
      </c>
      <c r="AC220" s="18">
        <v>7500</v>
      </c>
      <c r="AD220" s="18">
        <v>0</v>
      </c>
      <c r="AE220" s="18">
        <v>0</v>
      </c>
      <c r="AF220" s="16" t="s">
        <v>0</v>
      </c>
    </row>
    <row r="221" spans="1:32" ht="33.75" x14ac:dyDescent="0.2">
      <c r="A221" s="29" t="s">
        <v>372</v>
      </c>
      <c r="B221" s="116" t="s">
        <v>371</v>
      </c>
      <c r="C221" s="116"/>
      <c r="D221" s="116"/>
      <c r="E221" s="116"/>
      <c r="F221" s="116"/>
      <c r="G221" s="116"/>
      <c r="H221" s="116"/>
      <c r="I221" s="30">
        <v>601</v>
      </c>
      <c r="J221" s="31">
        <v>10</v>
      </c>
      <c r="K221" s="31">
        <v>6</v>
      </c>
      <c r="L221" s="32" t="s">
        <v>371</v>
      </c>
      <c r="M221" s="30" t="s">
        <v>0</v>
      </c>
      <c r="N221" s="33">
        <v>25000</v>
      </c>
      <c r="O221" s="33">
        <v>4000</v>
      </c>
      <c r="P221" s="33">
        <f t="shared" si="3"/>
        <v>16</v>
      </c>
      <c r="Q221" s="119"/>
      <c r="R221" s="120"/>
      <c r="S221" s="120"/>
      <c r="T221" s="17">
        <v>7500</v>
      </c>
      <c r="U221" s="18">
        <v>0</v>
      </c>
      <c r="V221" s="18">
        <v>17500</v>
      </c>
      <c r="W221" s="18">
        <v>17500</v>
      </c>
      <c r="X221" s="18">
        <v>21000</v>
      </c>
      <c r="Y221" s="18">
        <v>2000</v>
      </c>
      <c r="Z221" s="18">
        <v>2000</v>
      </c>
      <c r="AA221" s="18">
        <v>7500</v>
      </c>
      <c r="AB221" s="18">
        <v>7500</v>
      </c>
      <c r="AC221" s="18">
        <v>7500</v>
      </c>
      <c r="AD221" s="18">
        <v>0</v>
      </c>
      <c r="AE221" s="18">
        <v>0</v>
      </c>
      <c r="AF221" s="16" t="s">
        <v>0</v>
      </c>
    </row>
    <row r="222" spans="1:32" ht="33.75" customHeight="1" x14ac:dyDescent="0.2">
      <c r="A222" s="29" t="s">
        <v>39</v>
      </c>
      <c r="B222" s="116" t="s">
        <v>39</v>
      </c>
      <c r="C222" s="116"/>
      <c r="D222" s="116"/>
      <c r="E222" s="116"/>
      <c r="F222" s="116"/>
      <c r="G222" s="116"/>
      <c r="H222" s="116"/>
      <c r="I222" s="30">
        <v>601</v>
      </c>
      <c r="J222" s="31">
        <v>10</v>
      </c>
      <c r="K222" s="31">
        <v>6</v>
      </c>
      <c r="L222" s="32" t="s">
        <v>371</v>
      </c>
      <c r="M222" s="30" t="s">
        <v>40</v>
      </c>
      <c r="N222" s="33">
        <v>25000</v>
      </c>
      <c r="O222" s="33">
        <v>4000</v>
      </c>
      <c r="P222" s="33">
        <f t="shared" si="3"/>
        <v>16</v>
      </c>
      <c r="Q222" s="119"/>
      <c r="R222" s="120"/>
      <c r="S222" s="120"/>
      <c r="T222" s="17">
        <v>7500</v>
      </c>
      <c r="U222" s="18">
        <v>0</v>
      </c>
      <c r="V222" s="18">
        <v>17500</v>
      </c>
      <c r="W222" s="18">
        <v>17500</v>
      </c>
      <c r="X222" s="18">
        <v>21000</v>
      </c>
      <c r="Y222" s="18">
        <v>2000</v>
      </c>
      <c r="Z222" s="18">
        <v>2000</v>
      </c>
      <c r="AA222" s="18">
        <v>7500</v>
      </c>
      <c r="AB222" s="18">
        <v>7500</v>
      </c>
      <c r="AC222" s="18">
        <v>7500</v>
      </c>
      <c r="AD222" s="18">
        <v>0</v>
      </c>
      <c r="AE222" s="18">
        <v>0</v>
      </c>
      <c r="AF222" s="16" t="s">
        <v>0</v>
      </c>
    </row>
    <row r="223" spans="1:32" x14ac:dyDescent="0.2">
      <c r="A223" s="29" t="s">
        <v>370</v>
      </c>
      <c r="B223" s="116" t="s">
        <v>370</v>
      </c>
      <c r="C223" s="116"/>
      <c r="D223" s="116"/>
      <c r="E223" s="116"/>
      <c r="F223" s="116"/>
      <c r="G223" s="116"/>
      <c r="H223" s="116"/>
      <c r="I223" s="30">
        <v>601</v>
      </c>
      <c r="J223" s="31">
        <v>12</v>
      </c>
      <c r="K223" s="31">
        <v>0</v>
      </c>
      <c r="L223" s="32" t="s">
        <v>0</v>
      </c>
      <c r="M223" s="30" t="s">
        <v>0</v>
      </c>
      <c r="N223" s="33">
        <v>1940400</v>
      </c>
      <c r="O223" s="33">
        <v>1940400</v>
      </c>
      <c r="P223" s="33">
        <f t="shared" si="3"/>
        <v>100</v>
      </c>
      <c r="Q223" s="119"/>
      <c r="R223" s="120"/>
      <c r="S223" s="120"/>
      <c r="T223" s="17">
        <v>323400</v>
      </c>
      <c r="U223" s="18">
        <v>323400</v>
      </c>
      <c r="V223" s="18">
        <v>323670</v>
      </c>
      <c r="W223" s="18">
        <v>323400</v>
      </c>
      <c r="X223" s="18">
        <v>323400</v>
      </c>
      <c r="Y223" s="18">
        <v>323400</v>
      </c>
      <c r="Z223" s="18">
        <v>323400</v>
      </c>
      <c r="AA223" s="18">
        <v>323400</v>
      </c>
      <c r="AB223" s="18">
        <v>323400</v>
      </c>
      <c r="AC223" s="18">
        <v>323400</v>
      </c>
      <c r="AD223" s="18">
        <v>323400</v>
      </c>
      <c r="AE223" s="18">
        <v>323400</v>
      </c>
      <c r="AF223" s="16" t="s">
        <v>0</v>
      </c>
    </row>
    <row r="224" spans="1:32" x14ac:dyDescent="0.2">
      <c r="A224" s="29" t="s">
        <v>369</v>
      </c>
      <c r="B224" s="116" t="s">
        <v>369</v>
      </c>
      <c r="C224" s="116"/>
      <c r="D224" s="116"/>
      <c r="E224" s="116"/>
      <c r="F224" s="116"/>
      <c r="G224" s="116"/>
      <c r="H224" s="116"/>
      <c r="I224" s="30">
        <v>601</v>
      </c>
      <c r="J224" s="31">
        <v>12</v>
      </c>
      <c r="K224" s="31">
        <v>2</v>
      </c>
      <c r="L224" s="32" t="s">
        <v>0</v>
      </c>
      <c r="M224" s="30" t="s">
        <v>0</v>
      </c>
      <c r="N224" s="33">
        <v>1940400</v>
      </c>
      <c r="O224" s="33">
        <v>1940400</v>
      </c>
      <c r="P224" s="33">
        <f t="shared" si="3"/>
        <v>100</v>
      </c>
      <c r="Q224" s="119"/>
      <c r="R224" s="120"/>
      <c r="S224" s="120"/>
      <c r="T224" s="17">
        <v>323400</v>
      </c>
      <c r="U224" s="18">
        <v>323400</v>
      </c>
      <c r="V224" s="18">
        <v>323670</v>
      </c>
      <c r="W224" s="18">
        <v>323400</v>
      </c>
      <c r="X224" s="18">
        <v>323400</v>
      </c>
      <c r="Y224" s="18">
        <v>323400</v>
      </c>
      <c r="Z224" s="18">
        <v>323400</v>
      </c>
      <c r="AA224" s="18">
        <v>323400</v>
      </c>
      <c r="AB224" s="18">
        <v>323400</v>
      </c>
      <c r="AC224" s="18">
        <v>323400</v>
      </c>
      <c r="AD224" s="18">
        <v>323400</v>
      </c>
      <c r="AE224" s="18">
        <v>323400</v>
      </c>
      <c r="AF224" s="16" t="s">
        <v>0</v>
      </c>
    </row>
    <row r="225" spans="1:32" x14ac:dyDescent="0.2">
      <c r="A225" s="29" t="s">
        <v>59</v>
      </c>
      <c r="B225" s="116" t="s">
        <v>60</v>
      </c>
      <c r="C225" s="116"/>
      <c r="D225" s="116"/>
      <c r="E225" s="116"/>
      <c r="F225" s="116"/>
      <c r="G225" s="116"/>
      <c r="H225" s="116"/>
      <c r="I225" s="30">
        <v>601</v>
      </c>
      <c r="J225" s="31">
        <v>12</v>
      </c>
      <c r="K225" s="31">
        <v>2</v>
      </c>
      <c r="L225" s="32" t="s">
        <v>60</v>
      </c>
      <c r="M225" s="30" t="s">
        <v>0</v>
      </c>
      <c r="N225" s="33">
        <v>1940400</v>
      </c>
      <c r="O225" s="33">
        <v>1940400</v>
      </c>
      <c r="P225" s="33">
        <f t="shared" si="3"/>
        <v>100</v>
      </c>
      <c r="Q225" s="119"/>
      <c r="R225" s="120"/>
      <c r="S225" s="120"/>
      <c r="T225" s="17">
        <v>323400</v>
      </c>
      <c r="U225" s="18">
        <v>323400</v>
      </c>
      <c r="V225" s="18">
        <v>323670</v>
      </c>
      <c r="W225" s="18">
        <v>323400</v>
      </c>
      <c r="X225" s="18">
        <v>323400</v>
      </c>
      <c r="Y225" s="18">
        <v>323400</v>
      </c>
      <c r="Z225" s="18">
        <v>323400</v>
      </c>
      <c r="AA225" s="18">
        <v>323400</v>
      </c>
      <c r="AB225" s="18">
        <v>323400</v>
      </c>
      <c r="AC225" s="18">
        <v>323400</v>
      </c>
      <c r="AD225" s="18">
        <v>323400</v>
      </c>
      <c r="AE225" s="18">
        <v>323400</v>
      </c>
      <c r="AF225" s="16" t="s">
        <v>0</v>
      </c>
    </row>
    <row r="226" spans="1:32" ht="22.5" x14ac:dyDescent="0.2">
      <c r="A226" s="29" t="s">
        <v>367</v>
      </c>
      <c r="B226" s="116" t="s">
        <v>368</v>
      </c>
      <c r="C226" s="116"/>
      <c r="D226" s="116"/>
      <c r="E226" s="116"/>
      <c r="F226" s="116"/>
      <c r="G226" s="116"/>
      <c r="H226" s="116"/>
      <c r="I226" s="30">
        <v>601</v>
      </c>
      <c r="J226" s="31">
        <v>12</v>
      </c>
      <c r="K226" s="31">
        <v>2</v>
      </c>
      <c r="L226" s="32" t="s">
        <v>368</v>
      </c>
      <c r="M226" s="30" t="s">
        <v>0</v>
      </c>
      <c r="N226" s="33">
        <v>1940400</v>
      </c>
      <c r="O226" s="33">
        <v>1940400</v>
      </c>
      <c r="P226" s="33">
        <f t="shared" si="3"/>
        <v>100</v>
      </c>
      <c r="Q226" s="119"/>
      <c r="R226" s="120"/>
      <c r="S226" s="120"/>
      <c r="T226" s="17">
        <v>323400</v>
      </c>
      <c r="U226" s="18">
        <v>323400</v>
      </c>
      <c r="V226" s="18">
        <v>323670</v>
      </c>
      <c r="W226" s="18">
        <v>323400</v>
      </c>
      <c r="X226" s="18">
        <v>323400</v>
      </c>
      <c r="Y226" s="18">
        <v>323400</v>
      </c>
      <c r="Z226" s="18">
        <v>323400</v>
      </c>
      <c r="AA226" s="18">
        <v>323400</v>
      </c>
      <c r="AB226" s="18">
        <v>323400</v>
      </c>
      <c r="AC226" s="18">
        <v>323400</v>
      </c>
      <c r="AD226" s="18">
        <v>323400</v>
      </c>
      <c r="AE226" s="18">
        <v>323400</v>
      </c>
      <c r="AF226" s="16" t="s">
        <v>0</v>
      </c>
    </row>
    <row r="227" spans="1:32" ht="22.5" x14ac:dyDescent="0.2">
      <c r="A227" s="29" t="s">
        <v>365</v>
      </c>
      <c r="B227" s="116" t="s">
        <v>366</v>
      </c>
      <c r="C227" s="116"/>
      <c r="D227" s="116"/>
      <c r="E227" s="116"/>
      <c r="F227" s="116"/>
      <c r="G227" s="116"/>
      <c r="H227" s="116"/>
      <c r="I227" s="30">
        <v>601</v>
      </c>
      <c r="J227" s="31">
        <v>12</v>
      </c>
      <c r="K227" s="31">
        <v>2</v>
      </c>
      <c r="L227" s="32" t="s">
        <v>366</v>
      </c>
      <c r="M227" s="30" t="s">
        <v>0</v>
      </c>
      <c r="N227" s="33">
        <v>1940400</v>
      </c>
      <c r="O227" s="33">
        <v>1940400</v>
      </c>
      <c r="P227" s="33">
        <f t="shared" si="3"/>
        <v>100</v>
      </c>
      <c r="Q227" s="119"/>
      <c r="R227" s="120"/>
      <c r="S227" s="120"/>
      <c r="T227" s="17">
        <v>323400</v>
      </c>
      <c r="U227" s="18">
        <v>323400</v>
      </c>
      <c r="V227" s="18">
        <v>323670</v>
      </c>
      <c r="W227" s="18">
        <v>323400</v>
      </c>
      <c r="X227" s="18">
        <v>323400</v>
      </c>
      <c r="Y227" s="18">
        <v>323400</v>
      </c>
      <c r="Z227" s="18">
        <v>323400</v>
      </c>
      <c r="AA227" s="18">
        <v>323400</v>
      </c>
      <c r="AB227" s="18">
        <v>323400</v>
      </c>
      <c r="AC227" s="18">
        <v>323400</v>
      </c>
      <c r="AD227" s="18">
        <v>323400</v>
      </c>
      <c r="AE227" s="18">
        <v>323400</v>
      </c>
      <c r="AF227" s="16" t="s">
        <v>0</v>
      </c>
    </row>
    <row r="228" spans="1:32" ht="33.75" customHeight="1" x14ac:dyDescent="0.2">
      <c r="A228" s="29" t="s">
        <v>76</v>
      </c>
      <c r="B228" s="116" t="s">
        <v>364</v>
      </c>
      <c r="C228" s="116"/>
      <c r="D228" s="116"/>
      <c r="E228" s="116"/>
      <c r="F228" s="116"/>
      <c r="G228" s="116"/>
      <c r="H228" s="116"/>
      <c r="I228" s="30">
        <v>601</v>
      </c>
      <c r="J228" s="31">
        <v>12</v>
      </c>
      <c r="K228" s="31">
        <v>2</v>
      </c>
      <c r="L228" s="32" t="s">
        <v>364</v>
      </c>
      <c r="M228" s="30" t="s">
        <v>0</v>
      </c>
      <c r="N228" s="33">
        <v>1940400</v>
      </c>
      <c r="O228" s="33">
        <v>1940400</v>
      </c>
      <c r="P228" s="33">
        <f t="shared" si="3"/>
        <v>100</v>
      </c>
      <c r="Q228" s="119"/>
      <c r="R228" s="120"/>
      <c r="S228" s="120"/>
      <c r="T228" s="17">
        <v>323400</v>
      </c>
      <c r="U228" s="18">
        <v>323400</v>
      </c>
      <c r="V228" s="18">
        <v>323670</v>
      </c>
      <c r="W228" s="18">
        <v>323400</v>
      </c>
      <c r="X228" s="18">
        <v>323400</v>
      </c>
      <c r="Y228" s="18">
        <v>323400</v>
      </c>
      <c r="Z228" s="18">
        <v>323400</v>
      </c>
      <c r="AA228" s="18">
        <v>323400</v>
      </c>
      <c r="AB228" s="18">
        <v>323400</v>
      </c>
      <c r="AC228" s="18">
        <v>323400</v>
      </c>
      <c r="AD228" s="18">
        <v>323400</v>
      </c>
      <c r="AE228" s="18">
        <v>323400</v>
      </c>
      <c r="AF228" s="16" t="s">
        <v>0</v>
      </c>
    </row>
    <row r="229" spans="1:32" ht="22.5" customHeight="1" x14ac:dyDescent="0.2">
      <c r="A229" s="29" t="s">
        <v>239</v>
      </c>
      <c r="B229" s="116" t="s">
        <v>239</v>
      </c>
      <c r="C229" s="116"/>
      <c r="D229" s="116"/>
      <c r="E229" s="116"/>
      <c r="F229" s="116"/>
      <c r="G229" s="116"/>
      <c r="H229" s="116"/>
      <c r="I229" s="30">
        <v>601</v>
      </c>
      <c r="J229" s="31">
        <v>12</v>
      </c>
      <c r="K229" s="31">
        <v>2</v>
      </c>
      <c r="L229" s="32" t="s">
        <v>364</v>
      </c>
      <c r="M229" s="30" t="s">
        <v>240</v>
      </c>
      <c r="N229" s="33">
        <v>1940400</v>
      </c>
      <c r="O229" s="33">
        <v>1940400</v>
      </c>
      <c r="P229" s="33">
        <f t="shared" si="3"/>
        <v>100</v>
      </c>
      <c r="Q229" s="119"/>
      <c r="R229" s="120"/>
      <c r="S229" s="120"/>
      <c r="T229" s="17">
        <v>323400</v>
      </c>
      <c r="U229" s="18">
        <v>323400</v>
      </c>
      <c r="V229" s="18">
        <v>323670</v>
      </c>
      <c r="W229" s="18">
        <v>323400</v>
      </c>
      <c r="X229" s="18">
        <v>323400</v>
      </c>
      <c r="Y229" s="18">
        <v>323400</v>
      </c>
      <c r="Z229" s="18">
        <v>323400</v>
      </c>
      <c r="AA229" s="18">
        <v>323400</v>
      </c>
      <c r="AB229" s="18">
        <v>323400</v>
      </c>
      <c r="AC229" s="18">
        <v>323400</v>
      </c>
      <c r="AD229" s="18">
        <v>323400</v>
      </c>
      <c r="AE229" s="18">
        <v>323400</v>
      </c>
      <c r="AF229" s="16" t="s">
        <v>0</v>
      </c>
    </row>
    <row r="230" spans="1:32" ht="22.5" x14ac:dyDescent="0.2">
      <c r="A230" s="29" t="s">
        <v>363</v>
      </c>
      <c r="B230" s="116" t="s">
        <v>363</v>
      </c>
      <c r="C230" s="116"/>
      <c r="D230" s="116"/>
      <c r="E230" s="116"/>
      <c r="F230" s="116"/>
      <c r="G230" s="116"/>
      <c r="H230" s="116"/>
      <c r="I230" s="30">
        <v>602</v>
      </c>
      <c r="J230" s="31">
        <v>0</v>
      </c>
      <c r="K230" s="31">
        <v>0</v>
      </c>
      <c r="L230" s="32" t="s">
        <v>0</v>
      </c>
      <c r="M230" s="30" t="s">
        <v>0</v>
      </c>
      <c r="N230" s="33">
        <v>9644909.5700000003</v>
      </c>
      <c r="O230" s="33">
        <v>9436101.1799999997</v>
      </c>
      <c r="P230" s="33">
        <f t="shared" si="3"/>
        <v>97.835040458549358</v>
      </c>
      <c r="Q230" s="119"/>
      <c r="R230" s="120"/>
      <c r="S230" s="120"/>
      <c r="T230" s="17">
        <v>2445530</v>
      </c>
      <c r="U230" s="18">
        <v>2105185.31</v>
      </c>
      <c r="V230" s="18">
        <v>1637900</v>
      </c>
      <c r="W230" s="18">
        <v>6432063.4199999999</v>
      </c>
      <c r="X230" s="18">
        <v>1988277.83</v>
      </c>
      <c r="Y230" s="18">
        <v>1846840.45</v>
      </c>
      <c r="Z230" s="18">
        <v>1594115.21</v>
      </c>
      <c r="AA230" s="18">
        <v>1812650</v>
      </c>
      <c r="AB230" s="18">
        <v>1637520</v>
      </c>
      <c r="AC230" s="18">
        <v>1534425.01</v>
      </c>
      <c r="AD230" s="18">
        <v>1520580.99</v>
      </c>
      <c r="AE230" s="18">
        <v>589909.78</v>
      </c>
      <c r="AF230" s="16" t="s">
        <v>0</v>
      </c>
    </row>
    <row r="231" spans="1:32" x14ac:dyDescent="0.2">
      <c r="A231" s="29" t="s">
        <v>27</v>
      </c>
      <c r="B231" s="116" t="s">
        <v>27</v>
      </c>
      <c r="C231" s="116"/>
      <c r="D231" s="116"/>
      <c r="E231" s="116"/>
      <c r="F231" s="116"/>
      <c r="G231" s="116"/>
      <c r="H231" s="116"/>
      <c r="I231" s="30">
        <v>602</v>
      </c>
      <c r="J231" s="31">
        <v>1</v>
      </c>
      <c r="K231" s="31">
        <v>0</v>
      </c>
      <c r="L231" s="32" t="s">
        <v>0</v>
      </c>
      <c r="M231" s="30" t="s">
        <v>0</v>
      </c>
      <c r="N231" s="33">
        <v>9318888.8900000006</v>
      </c>
      <c r="O231" s="33">
        <v>9121080.5</v>
      </c>
      <c r="P231" s="33">
        <f t="shared" si="3"/>
        <v>97.877339323014496</v>
      </c>
      <c r="Q231" s="119"/>
      <c r="R231" s="120"/>
      <c r="S231" s="120"/>
      <c r="T231" s="17">
        <v>2388800</v>
      </c>
      <c r="U231" s="18">
        <v>2011351.17</v>
      </c>
      <c r="V231" s="18">
        <v>1554730.6</v>
      </c>
      <c r="W231" s="18">
        <v>5765243.5</v>
      </c>
      <c r="X231" s="18">
        <v>1880809.86</v>
      </c>
      <c r="Y231" s="18">
        <v>1775121.88</v>
      </c>
      <c r="Z231" s="18">
        <v>1541115.21</v>
      </c>
      <c r="AA231" s="18">
        <v>1741220</v>
      </c>
      <c r="AB231" s="18">
        <v>1586090</v>
      </c>
      <c r="AC231" s="18">
        <v>1462995.01</v>
      </c>
      <c r="AD231" s="18">
        <v>1520580.99</v>
      </c>
      <c r="AE231" s="18">
        <v>589909.78</v>
      </c>
      <c r="AF231" s="16" t="s">
        <v>0</v>
      </c>
    </row>
    <row r="232" spans="1:32" x14ac:dyDescent="0.2">
      <c r="A232" s="29" t="s">
        <v>13</v>
      </c>
      <c r="B232" s="116" t="s">
        <v>13</v>
      </c>
      <c r="C232" s="116"/>
      <c r="D232" s="116"/>
      <c r="E232" s="116"/>
      <c r="F232" s="116"/>
      <c r="G232" s="116"/>
      <c r="H232" s="116"/>
      <c r="I232" s="30">
        <v>602</v>
      </c>
      <c r="J232" s="31">
        <v>1</v>
      </c>
      <c r="K232" s="31">
        <v>13</v>
      </c>
      <c r="L232" s="32" t="s">
        <v>0</v>
      </c>
      <c r="M232" s="30" t="s">
        <v>0</v>
      </c>
      <c r="N232" s="33">
        <v>9318888.8900000006</v>
      </c>
      <c r="O232" s="33">
        <v>9121080.5</v>
      </c>
      <c r="P232" s="33">
        <f t="shared" si="3"/>
        <v>97.877339323014496</v>
      </c>
      <c r="Q232" s="119"/>
      <c r="R232" s="120"/>
      <c r="S232" s="120"/>
      <c r="T232" s="17">
        <v>2388800</v>
      </c>
      <c r="U232" s="18">
        <v>2011351.17</v>
      </c>
      <c r="V232" s="18">
        <v>1554730.6</v>
      </c>
      <c r="W232" s="18">
        <v>5765243.5</v>
      </c>
      <c r="X232" s="18">
        <v>1880809.86</v>
      </c>
      <c r="Y232" s="18">
        <v>1775121.88</v>
      </c>
      <c r="Z232" s="18">
        <v>1541115.21</v>
      </c>
      <c r="AA232" s="18">
        <v>1741220</v>
      </c>
      <c r="AB232" s="18">
        <v>1586090</v>
      </c>
      <c r="AC232" s="18">
        <v>1462995.01</v>
      </c>
      <c r="AD232" s="18">
        <v>1520580.99</v>
      </c>
      <c r="AE232" s="18">
        <v>589909.78</v>
      </c>
      <c r="AF232" s="16" t="s">
        <v>0</v>
      </c>
    </row>
    <row r="233" spans="1:32" ht="22.5" x14ac:dyDescent="0.2">
      <c r="A233" s="29" t="s">
        <v>324</v>
      </c>
      <c r="B233" s="116" t="s">
        <v>325</v>
      </c>
      <c r="C233" s="116"/>
      <c r="D233" s="116"/>
      <c r="E233" s="116"/>
      <c r="F233" s="116"/>
      <c r="G233" s="116"/>
      <c r="H233" s="116"/>
      <c r="I233" s="30">
        <v>602</v>
      </c>
      <c r="J233" s="31">
        <v>1</v>
      </c>
      <c r="K233" s="31">
        <v>13</v>
      </c>
      <c r="L233" s="32" t="s">
        <v>325</v>
      </c>
      <c r="M233" s="30" t="s">
        <v>0</v>
      </c>
      <c r="N233" s="33">
        <v>9318888.8900000006</v>
      </c>
      <c r="O233" s="33">
        <v>9121080.5</v>
      </c>
      <c r="P233" s="33">
        <f t="shared" si="3"/>
        <v>97.877339323014496</v>
      </c>
      <c r="Q233" s="119"/>
      <c r="R233" s="120"/>
      <c r="S233" s="120"/>
      <c r="T233" s="17">
        <v>2388800</v>
      </c>
      <c r="U233" s="18">
        <v>2011351.17</v>
      </c>
      <c r="V233" s="18">
        <v>1554730.6</v>
      </c>
      <c r="W233" s="18">
        <v>5698043.5</v>
      </c>
      <c r="X233" s="18">
        <v>1880809.86</v>
      </c>
      <c r="Y233" s="18">
        <v>1775121.88</v>
      </c>
      <c r="Z233" s="18">
        <v>1541115.21</v>
      </c>
      <c r="AA233" s="18">
        <v>1741220</v>
      </c>
      <c r="AB233" s="18">
        <v>1586090</v>
      </c>
      <c r="AC233" s="18">
        <v>1462995.01</v>
      </c>
      <c r="AD233" s="18">
        <v>1520580.99</v>
      </c>
      <c r="AE233" s="18">
        <v>589909.78</v>
      </c>
      <c r="AF233" s="16" t="s">
        <v>0</v>
      </c>
    </row>
    <row r="234" spans="1:32" ht="22.5" x14ac:dyDescent="0.2">
      <c r="A234" s="29" t="s">
        <v>322</v>
      </c>
      <c r="B234" s="116" t="s">
        <v>323</v>
      </c>
      <c r="C234" s="116"/>
      <c r="D234" s="116"/>
      <c r="E234" s="116"/>
      <c r="F234" s="116"/>
      <c r="G234" s="116"/>
      <c r="H234" s="116"/>
      <c r="I234" s="30">
        <v>602</v>
      </c>
      <c r="J234" s="31">
        <v>1</v>
      </c>
      <c r="K234" s="31">
        <v>13</v>
      </c>
      <c r="L234" s="32" t="s">
        <v>323</v>
      </c>
      <c r="M234" s="30" t="s">
        <v>0</v>
      </c>
      <c r="N234" s="33">
        <v>647078.65</v>
      </c>
      <c r="O234" s="33">
        <v>647078.65</v>
      </c>
      <c r="P234" s="33">
        <f t="shared" si="3"/>
        <v>100</v>
      </c>
      <c r="Q234" s="119"/>
      <c r="R234" s="120"/>
      <c r="S234" s="120"/>
      <c r="T234" s="17">
        <v>510000</v>
      </c>
      <c r="U234" s="18">
        <v>139851.57</v>
      </c>
      <c r="V234" s="18">
        <v>0</v>
      </c>
      <c r="W234" s="18">
        <v>2260171.35</v>
      </c>
      <c r="X234" s="18">
        <v>18202.580000000002</v>
      </c>
      <c r="Y234" s="18">
        <v>129957.18</v>
      </c>
      <c r="Z234" s="18">
        <v>67334.740000000005</v>
      </c>
      <c r="AA234" s="18">
        <v>312870</v>
      </c>
      <c r="AB234" s="18">
        <v>150000</v>
      </c>
      <c r="AC234" s="18">
        <v>10000</v>
      </c>
      <c r="AD234" s="18">
        <v>74823.09</v>
      </c>
      <c r="AE234" s="18">
        <v>216909.49</v>
      </c>
      <c r="AF234" s="16" t="s">
        <v>0</v>
      </c>
    </row>
    <row r="235" spans="1:32" ht="45" x14ac:dyDescent="0.2">
      <c r="A235" s="29" t="s">
        <v>361</v>
      </c>
      <c r="B235" s="116" t="s">
        <v>362</v>
      </c>
      <c r="C235" s="116"/>
      <c r="D235" s="116"/>
      <c r="E235" s="116"/>
      <c r="F235" s="116"/>
      <c r="G235" s="116"/>
      <c r="H235" s="116"/>
      <c r="I235" s="30">
        <v>602</v>
      </c>
      <c r="J235" s="31">
        <v>1</v>
      </c>
      <c r="K235" s="31">
        <v>13</v>
      </c>
      <c r="L235" s="32" t="s">
        <v>362</v>
      </c>
      <c r="M235" s="30" t="s">
        <v>0</v>
      </c>
      <c r="N235" s="33">
        <v>336487.63</v>
      </c>
      <c r="O235" s="33">
        <v>336487.63</v>
      </c>
      <c r="P235" s="33">
        <f t="shared" si="3"/>
        <v>100</v>
      </c>
      <c r="Q235" s="119"/>
      <c r="R235" s="120"/>
      <c r="S235" s="120"/>
      <c r="T235" s="17">
        <v>500000</v>
      </c>
      <c r="U235" s="18">
        <v>80500</v>
      </c>
      <c r="V235" s="18">
        <v>0</v>
      </c>
      <c r="W235" s="18">
        <v>2109583.88</v>
      </c>
      <c r="X235" s="18">
        <v>10000</v>
      </c>
      <c r="Y235" s="18">
        <v>98326.63</v>
      </c>
      <c r="Z235" s="18">
        <v>0</v>
      </c>
      <c r="AA235" s="18">
        <v>304800</v>
      </c>
      <c r="AB235" s="18">
        <v>0</v>
      </c>
      <c r="AC235" s="18">
        <v>0</v>
      </c>
      <c r="AD235" s="18">
        <v>0</v>
      </c>
      <c r="AE235" s="18">
        <v>147661</v>
      </c>
      <c r="AF235" s="16" t="s">
        <v>0</v>
      </c>
    </row>
    <row r="236" spans="1:32" x14ac:dyDescent="0.2">
      <c r="A236" s="29" t="s">
        <v>360</v>
      </c>
      <c r="B236" s="116" t="s">
        <v>359</v>
      </c>
      <c r="C236" s="116"/>
      <c r="D236" s="116"/>
      <c r="E236" s="116"/>
      <c r="F236" s="116"/>
      <c r="G236" s="116"/>
      <c r="H236" s="116"/>
      <c r="I236" s="30">
        <v>602</v>
      </c>
      <c r="J236" s="31">
        <v>1</v>
      </c>
      <c r="K236" s="31">
        <v>13</v>
      </c>
      <c r="L236" s="32" t="s">
        <v>359</v>
      </c>
      <c r="M236" s="30" t="s">
        <v>0</v>
      </c>
      <c r="N236" s="33">
        <v>108326.63</v>
      </c>
      <c r="O236" s="33">
        <v>108326.63</v>
      </c>
      <c r="P236" s="33">
        <f t="shared" si="3"/>
        <v>100</v>
      </c>
      <c r="Q236" s="119"/>
      <c r="R236" s="120"/>
      <c r="S236" s="120"/>
      <c r="T236" s="17">
        <v>0</v>
      </c>
      <c r="U236" s="18">
        <v>0</v>
      </c>
      <c r="V236" s="18">
        <v>0</v>
      </c>
      <c r="W236" s="18">
        <v>281673.37</v>
      </c>
      <c r="X236" s="18">
        <v>10000</v>
      </c>
      <c r="Y236" s="18">
        <v>98326.63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6" t="s">
        <v>0</v>
      </c>
    </row>
    <row r="237" spans="1:32" ht="22.5" x14ac:dyDescent="0.2">
      <c r="A237" s="29" t="s">
        <v>1</v>
      </c>
      <c r="B237" s="116" t="s">
        <v>1</v>
      </c>
      <c r="C237" s="116"/>
      <c r="D237" s="116"/>
      <c r="E237" s="116"/>
      <c r="F237" s="116"/>
      <c r="G237" s="116"/>
      <c r="H237" s="116"/>
      <c r="I237" s="30">
        <v>602</v>
      </c>
      <c r="J237" s="31">
        <v>1</v>
      </c>
      <c r="K237" s="31">
        <v>13</v>
      </c>
      <c r="L237" s="32" t="s">
        <v>359</v>
      </c>
      <c r="M237" s="30" t="s">
        <v>2</v>
      </c>
      <c r="N237" s="33">
        <v>108326.63</v>
      </c>
      <c r="O237" s="33">
        <v>108326.63</v>
      </c>
      <c r="P237" s="33">
        <f t="shared" si="3"/>
        <v>100</v>
      </c>
      <c r="Q237" s="119"/>
      <c r="R237" s="120"/>
      <c r="S237" s="120"/>
      <c r="T237" s="17">
        <v>0</v>
      </c>
      <c r="U237" s="18">
        <v>0</v>
      </c>
      <c r="V237" s="18">
        <v>0</v>
      </c>
      <c r="W237" s="18">
        <v>281673.37</v>
      </c>
      <c r="X237" s="18">
        <v>10000</v>
      </c>
      <c r="Y237" s="18">
        <v>98326.63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6" t="s">
        <v>0</v>
      </c>
    </row>
    <row r="238" spans="1:32" x14ac:dyDescent="0.2">
      <c r="A238" s="29" t="s">
        <v>358</v>
      </c>
      <c r="B238" s="116" t="s">
        <v>357</v>
      </c>
      <c r="C238" s="116"/>
      <c r="D238" s="116"/>
      <c r="E238" s="116"/>
      <c r="F238" s="116"/>
      <c r="G238" s="116"/>
      <c r="H238" s="116"/>
      <c r="I238" s="30">
        <v>602</v>
      </c>
      <c r="J238" s="31">
        <v>1</v>
      </c>
      <c r="K238" s="31">
        <v>13</v>
      </c>
      <c r="L238" s="32" t="s">
        <v>357</v>
      </c>
      <c r="M238" s="30" t="s">
        <v>0</v>
      </c>
      <c r="N238" s="33">
        <v>228161</v>
      </c>
      <c r="O238" s="33">
        <v>228161</v>
      </c>
      <c r="P238" s="33">
        <f t="shared" si="3"/>
        <v>100</v>
      </c>
      <c r="Q238" s="119"/>
      <c r="R238" s="120"/>
      <c r="S238" s="120"/>
      <c r="T238" s="17">
        <v>500000</v>
      </c>
      <c r="U238" s="18">
        <v>80500</v>
      </c>
      <c r="V238" s="18">
        <v>0</v>
      </c>
      <c r="W238" s="18">
        <v>1827910.51</v>
      </c>
      <c r="X238" s="18">
        <v>0</v>
      </c>
      <c r="Y238" s="18">
        <v>0</v>
      </c>
      <c r="Z238" s="18">
        <v>0</v>
      </c>
      <c r="AA238" s="18">
        <v>304800</v>
      </c>
      <c r="AB238" s="18">
        <v>0</v>
      </c>
      <c r="AC238" s="18">
        <v>0</v>
      </c>
      <c r="AD238" s="18">
        <v>0</v>
      </c>
      <c r="AE238" s="18">
        <v>147661</v>
      </c>
      <c r="AF238" s="16" t="s">
        <v>0</v>
      </c>
    </row>
    <row r="239" spans="1:32" ht="22.5" customHeight="1" x14ac:dyDescent="0.2">
      <c r="A239" s="29" t="s">
        <v>14</v>
      </c>
      <c r="B239" s="116" t="s">
        <v>14</v>
      </c>
      <c r="C239" s="116"/>
      <c r="D239" s="116"/>
      <c r="E239" s="116"/>
      <c r="F239" s="116"/>
      <c r="G239" s="116"/>
      <c r="H239" s="116"/>
      <c r="I239" s="30">
        <v>602</v>
      </c>
      <c r="J239" s="31">
        <v>1</v>
      </c>
      <c r="K239" s="31">
        <v>13</v>
      </c>
      <c r="L239" s="32" t="s">
        <v>357</v>
      </c>
      <c r="M239" s="30" t="s">
        <v>15</v>
      </c>
      <c r="N239" s="33">
        <v>228161</v>
      </c>
      <c r="O239" s="33">
        <v>228161</v>
      </c>
      <c r="P239" s="33">
        <f t="shared" si="3"/>
        <v>100</v>
      </c>
      <c r="Q239" s="119"/>
      <c r="R239" s="120"/>
      <c r="S239" s="120"/>
      <c r="T239" s="17">
        <v>500000</v>
      </c>
      <c r="U239" s="18">
        <v>80500</v>
      </c>
      <c r="V239" s="18">
        <v>0</v>
      </c>
      <c r="W239" s="18">
        <v>1427910.51</v>
      </c>
      <c r="X239" s="18">
        <v>0</v>
      </c>
      <c r="Y239" s="18">
        <v>0</v>
      </c>
      <c r="Z239" s="18">
        <v>0</v>
      </c>
      <c r="AA239" s="18">
        <v>304800</v>
      </c>
      <c r="AB239" s="18">
        <v>0</v>
      </c>
      <c r="AC239" s="18">
        <v>0</v>
      </c>
      <c r="AD239" s="18">
        <v>0</v>
      </c>
      <c r="AE239" s="18">
        <v>147661</v>
      </c>
      <c r="AF239" s="16" t="s">
        <v>0</v>
      </c>
    </row>
    <row r="240" spans="1:32" ht="22.5" x14ac:dyDescent="0.2">
      <c r="A240" s="29" t="s">
        <v>355</v>
      </c>
      <c r="B240" s="116" t="s">
        <v>356</v>
      </c>
      <c r="C240" s="116"/>
      <c r="D240" s="116"/>
      <c r="E240" s="116"/>
      <c r="F240" s="116"/>
      <c r="G240" s="116"/>
      <c r="H240" s="116"/>
      <c r="I240" s="30">
        <v>602</v>
      </c>
      <c r="J240" s="31">
        <v>1</v>
      </c>
      <c r="K240" s="31">
        <v>13</v>
      </c>
      <c r="L240" s="32" t="s">
        <v>356</v>
      </c>
      <c r="M240" s="30" t="s">
        <v>0</v>
      </c>
      <c r="N240" s="33">
        <v>310591.02</v>
      </c>
      <c r="O240" s="33">
        <v>310591.02</v>
      </c>
      <c r="P240" s="33">
        <f t="shared" si="3"/>
        <v>100</v>
      </c>
      <c r="Q240" s="119"/>
      <c r="R240" s="120"/>
      <c r="S240" s="120"/>
      <c r="T240" s="17">
        <v>10000</v>
      </c>
      <c r="U240" s="18">
        <v>59351.57</v>
      </c>
      <c r="V240" s="18">
        <v>0</v>
      </c>
      <c r="W240" s="18">
        <v>150587.47</v>
      </c>
      <c r="X240" s="18">
        <v>8202.58</v>
      </c>
      <c r="Y240" s="18">
        <v>31630.55</v>
      </c>
      <c r="Z240" s="18">
        <v>67334.740000000005</v>
      </c>
      <c r="AA240" s="18">
        <v>8070</v>
      </c>
      <c r="AB240" s="18">
        <v>150000</v>
      </c>
      <c r="AC240" s="18">
        <v>10000</v>
      </c>
      <c r="AD240" s="18">
        <v>74823.09</v>
      </c>
      <c r="AE240" s="18">
        <v>69248.490000000005</v>
      </c>
      <c r="AF240" s="16" t="s">
        <v>0</v>
      </c>
    </row>
    <row r="241" spans="1:32" ht="22.5" x14ac:dyDescent="0.2">
      <c r="A241" s="29" t="s">
        <v>354</v>
      </c>
      <c r="B241" s="116" t="s">
        <v>353</v>
      </c>
      <c r="C241" s="116"/>
      <c r="D241" s="116"/>
      <c r="E241" s="116"/>
      <c r="F241" s="116"/>
      <c r="G241" s="116"/>
      <c r="H241" s="116"/>
      <c r="I241" s="30">
        <v>602</v>
      </c>
      <c r="J241" s="31">
        <v>1</v>
      </c>
      <c r="K241" s="31">
        <v>13</v>
      </c>
      <c r="L241" s="32" t="s">
        <v>353</v>
      </c>
      <c r="M241" s="30" t="s">
        <v>0</v>
      </c>
      <c r="N241" s="33">
        <v>302401.02</v>
      </c>
      <c r="O241" s="33">
        <v>302401.02</v>
      </c>
      <c r="P241" s="33">
        <f t="shared" si="3"/>
        <v>100</v>
      </c>
      <c r="Q241" s="119"/>
      <c r="R241" s="120"/>
      <c r="S241" s="120"/>
      <c r="T241" s="17">
        <v>10000</v>
      </c>
      <c r="U241" s="18">
        <v>59351.57</v>
      </c>
      <c r="V241" s="18">
        <v>0</v>
      </c>
      <c r="W241" s="18">
        <v>8777.4699999999993</v>
      </c>
      <c r="X241" s="18">
        <v>12.58</v>
      </c>
      <c r="Y241" s="18">
        <v>31630.55</v>
      </c>
      <c r="Z241" s="18">
        <v>67334.740000000005</v>
      </c>
      <c r="AA241" s="18">
        <v>8070</v>
      </c>
      <c r="AB241" s="18">
        <v>150000</v>
      </c>
      <c r="AC241" s="18">
        <v>10000</v>
      </c>
      <c r="AD241" s="18">
        <v>74823.09</v>
      </c>
      <c r="AE241" s="18">
        <v>69248.490000000005</v>
      </c>
      <c r="AF241" s="16" t="s">
        <v>0</v>
      </c>
    </row>
    <row r="242" spans="1:32" ht="22.5" x14ac:dyDescent="0.2">
      <c r="A242" s="29" t="s">
        <v>1</v>
      </c>
      <c r="B242" s="116" t="s">
        <v>1</v>
      </c>
      <c r="C242" s="116"/>
      <c r="D242" s="116"/>
      <c r="E242" s="116"/>
      <c r="F242" s="116"/>
      <c r="G242" s="116"/>
      <c r="H242" s="116"/>
      <c r="I242" s="30">
        <v>602</v>
      </c>
      <c r="J242" s="31">
        <v>1</v>
      </c>
      <c r="K242" s="31">
        <v>13</v>
      </c>
      <c r="L242" s="32" t="s">
        <v>353</v>
      </c>
      <c r="M242" s="30" t="s">
        <v>2</v>
      </c>
      <c r="N242" s="33">
        <v>302401.02</v>
      </c>
      <c r="O242" s="33">
        <v>302401.02</v>
      </c>
      <c r="P242" s="33">
        <f t="shared" si="3"/>
        <v>100</v>
      </c>
      <c r="Q242" s="119"/>
      <c r="R242" s="120"/>
      <c r="S242" s="120"/>
      <c r="T242" s="17">
        <v>10000</v>
      </c>
      <c r="U242" s="18">
        <v>59351.57</v>
      </c>
      <c r="V242" s="18">
        <v>0</v>
      </c>
      <c r="W242" s="18">
        <v>8777.4699999999993</v>
      </c>
      <c r="X242" s="18">
        <v>12.58</v>
      </c>
      <c r="Y242" s="18">
        <v>31630.55</v>
      </c>
      <c r="Z242" s="18">
        <v>67334.740000000005</v>
      </c>
      <c r="AA242" s="18">
        <v>8070</v>
      </c>
      <c r="AB242" s="18">
        <v>150000</v>
      </c>
      <c r="AC242" s="18">
        <v>10000</v>
      </c>
      <c r="AD242" s="18">
        <v>74823.09</v>
      </c>
      <c r="AE242" s="18">
        <v>69248.490000000005</v>
      </c>
      <c r="AF242" s="16" t="s">
        <v>0</v>
      </c>
    </row>
    <row r="243" spans="1:32" ht="33.75" x14ac:dyDescent="0.2">
      <c r="A243" s="29" t="s">
        <v>352</v>
      </c>
      <c r="B243" s="116" t="s">
        <v>351</v>
      </c>
      <c r="C243" s="116"/>
      <c r="D243" s="116"/>
      <c r="E243" s="116"/>
      <c r="F243" s="116"/>
      <c r="G243" s="116"/>
      <c r="H243" s="116"/>
      <c r="I243" s="30">
        <v>602</v>
      </c>
      <c r="J243" s="31">
        <v>1</v>
      </c>
      <c r="K243" s="31">
        <v>13</v>
      </c>
      <c r="L243" s="32" t="s">
        <v>351</v>
      </c>
      <c r="M243" s="30" t="s">
        <v>0</v>
      </c>
      <c r="N243" s="33">
        <v>8190</v>
      </c>
      <c r="O243" s="33">
        <v>8190</v>
      </c>
      <c r="P243" s="33">
        <f t="shared" si="3"/>
        <v>100</v>
      </c>
      <c r="Q243" s="119"/>
      <c r="R243" s="120"/>
      <c r="S243" s="120"/>
      <c r="T243" s="17">
        <v>0</v>
      </c>
      <c r="U243" s="18">
        <v>0</v>
      </c>
      <c r="V243" s="18">
        <v>0</v>
      </c>
      <c r="W243" s="18">
        <v>141810</v>
      </c>
      <c r="X243" s="18">
        <v>8190</v>
      </c>
      <c r="Y243" s="18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6" t="s">
        <v>0</v>
      </c>
    </row>
    <row r="244" spans="1:32" ht="22.5" x14ac:dyDescent="0.2">
      <c r="A244" s="29" t="s">
        <v>1</v>
      </c>
      <c r="B244" s="116" t="s">
        <v>1</v>
      </c>
      <c r="C244" s="116"/>
      <c r="D244" s="116"/>
      <c r="E244" s="116"/>
      <c r="F244" s="116"/>
      <c r="G244" s="116"/>
      <c r="H244" s="116"/>
      <c r="I244" s="30">
        <v>602</v>
      </c>
      <c r="J244" s="31">
        <v>1</v>
      </c>
      <c r="K244" s="31">
        <v>13</v>
      </c>
      <c r="L244" s="32" t="s">
        <v>351</v>
      </c>
      <c r="M244" s="30" t="s">
        <v>2</v>
      </c>
      <c r="N244" s="33">
        <v>8190</v>
      </c>
      <c r="O244" s="33">
        <v>8190</v>
      </c>
      <c r="P244" s="33">
        <f t="shared" si="3"/>
        <v>100</v>
      </c>
      <c r="Q244" s="119"/>
      <c r="R244" s="120"/>
      <c r="S244" s="120"/>
      <c r="T244" s="17">
        <v>0</v>
      </c>
      <c r="U244" s="18">
        <v>0</v>
      </c>
      <c r="V244" s="18">
        <v>0</v>
      </c>
      <c r="W244" s="18">
        <v>141810</v>
      </c>
      <c r="X244" s="18">
        <v>8190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6" t="s">
        <v>0</v>
      </c>
    </row>
    <row r="245" spans="1:32" x14ac:dyDescent="0.2">
      <c r="A245" s="29" t="s">
        <v>349</v>
      </c>
      <c r="B245" s="116" t="s">
        <v>350</v>
      </c>
      <c r="C245" s="116"/>
      <c r="D245" s="116"/>
      <c r="E245" s="116"/>
      <c r="F245" s="116"/>
      <c r="G245" s="116"/>
      <c r="H245" s="116"/>
      <c r="I245" s="30">
        <v>602</v>
      </c>
      <c r="J245" s="31">
        <v>1</v>
      </c>
      <c r="K245" s="31">
        <v>13</v>
      </c>
      <c r="L245" s="32" t="s">
        <v>350</v>
      </c>
      <c r="M245" s="30" t="s">
        <v>0</v>
      </c>
      <c r="N245" s="33">
        <v>47000</v>
      </c>
      <c r="O245" s="33">
        <v>47000</v>
      </c>
      <c r="P245" s="33">
        <f t="shared" si="3"/>
        <v>100</v>
      </c>
      <c r="Q245" s="119"/>
      <c r="R245" s="120"/>
      <c r="S245" s="120"/>
      <c r="T245" s="17">
        <v>10000</v>
      </c>
      <c r="U245" s="18">
        <v>5000</v>
      </c>
      <c r="V245" s="18">
        <v>10000</v>
      </c>
      <c r="W245" s="18">
        <v>119700</v>
      </c>
      <c r="X245" s="18">
        <v>24000</v>
      </c>
      <c r="Y245" s="18">
        <v>0</v>
      </c>
      <c r="Z245" s="18">
        <v>0</v>
      </c>
      <c r="AA245" s="18">
        <v>10000</v>
      </c>
      <c r="AB245" s="18">
        <v>10000</v>
      </c>
      <c r="AC245" s="18">
        <v>10000</v>
      </c>
      <c r="AD245" s="18">
        <v>18000</v>
      </c>
      <c r="AE245" s="18">
        <v>0</v>
      </c>
      <c r="AF245" s="16" t="s">
        <v>0</v>
      </c>
    </row>
    <row r="246" spans="1:32" ht="45" x14ac:dyDescent="0.2">
      <c r="A246" s="29" t="s">
        <v>347</v>
      </c>
      <c r="B246" s="116" t="s">
        <v>348</v>
      </c>
      <c r="C246" s="116"/>
      <c r="D246" s="116"/>
      <c r="E246" s="116"/>
      <c r="F246" s="116"/>
      <c r="G246" s="116"/>
      <c r="H246" s="116"/>
      <c r="I246" s="30">
        <v>602</v>
      </c>
      <c r="J246" s="31">
        <v>1</v>
      </c>
      <c r="K246" s="31">
        <v>13</v>
      </c>
      <c r="L246" s="32" t="s">
        <v>348</v>
      </c>
      <c r="M246" s="30" t="s">
        <v>0</v>
      </c>
      <c r="N246" s="33">
        <v>47000</v>
      </c>
      <c r="O246" s="33">
        <v>47000</v>
      </c>
      <c r="P246" s="33">
        <f t="shared" si="3"/>
        <v>100</v>
      </c>
      <c r="Q246" s="119"/>
      <c r="R246" s="120"/>
      <c r="S246" s="120"/>
      <c r="T246" s="17">
        <v>10000</v>
      </c>
      <c r="U246" s="18">
        <v>5000</v>
      </c>
      <c r="V246" s="18">
        <v>10000</v>
      </c>
      <c r="W246" s="18">
        <v>119700</v>
      </c>
      <c r="X246" s="18">
        <v>24000</v>
      </c>
      <c r="Y246" s="18">
        <v>0</v>
      </c>
      <c r="Z246" s="18">
        <v>0</v>
      </c>
      <c r="AA246" s="18">
        <v>10000</v>
      </c>
      <c r="AB246" s="18">
        <v>10000</v>
      </c>
      <c r="AC246" s="18">
        <v>10000</v>
      </c>
      <c r="AD246" s="18">
        <v>18000</v>
      </c>
      <c r="AE246" s="18">
        <v>0</v>
      </c>
      <c r="AF246" s="16" t="s">
        <v>0</v>
      </c>
    </row>
    <row r="247" spans="1:32" ht="22.5" x14ac:dyDescent="0.2">
      <c r="A247" s="29" t="s">
        <v>346</v>
      </c>
      <c r="B247" s="116" t="s">
        <v>345</v>
      </c>
      <c r="C247" s="116"/>
      <c r="D247" s="116"/>
      <c r="E247" s="116"/>
      <c r="F247" s="116"/>
      <c r="G247" s="116"/>
      <c r="H247" s="116"/>
      <c r="I247" s="30">
        <v>602</v>
      </c>
      <c r="J247" s="31">
        <v>1</v>
      </c>
      <c r="K247" s="31">
        <v>13</v>
      </c>
      <c r="L247" s="32" t="s">
        <v>345</v>
      </c>
      <c r="M247" s="30" t="s">
        <v>0</v>
      </c>
      <c r="N247" s="33">
        <v>47000</v>
      </c>
      <c r="O247" s="33">
        <v>47000</v>
      </c>
      <c r="P247" s="33">
        <f t="shared" si="3"/>
        <v>100</v>
      </c>
      <c r="Q247" s="119"/>
      <c r="R247" s="120"/>
      <c r="S247" s="120"/>
      <c r="T247" s="17">
        <v>10000</v>
      </c>
      <c r="U247" s="18">
        <v>5000</v>
      </c>
      <c r="V247" s="18">
        <v>10000</v>
      </c>
      <c r="W247" s="18">
        <v>119700</v>
      </c>
      <c r="X247" s="18">
        <v>24000</v>
      </c>
      <c r="Y247" s="18">
        <v>0</v>
      </c>
      <c r="Z247" s="18">
        <v>0</v>
      </c>
      <c r="AA247" s="18">
        <v>10000</v>
      </c>
      <c r="AB247" s="18">
        <v>10000</v>
      </c>
      <c r="AC247" s="18">
        <v>10000</v>
      </c>
      <c r="AD247" s="18">
        <v>18000</v>
      </c>
      <c r="AE247" s="18">
        <v>0</v>
      </c>
      <c r="AF247" s="16" t="s">
        <v>0</v>
      </c>
    </row>
    <row r="248" spans="1:32" ht="22.5" x14ac:dyDescent="0.2">
      <c r="A248" s="29" t="s">
        <v>1</v>
      </c>
      <c r="B248" s="116" t="s">
        <v>1</v>
      </c>
      <c r="C248" s="116"/>
      <c r="D248" s="116"/>
      <c r="E248" s="116"/>
      <c r="F248" s="116"/>
      <c r="G248" s="116"/>
      <c r="H248" s="116"/>
      <c r="I248" s="30">
        <v>602</v>
      </c>
      <c r="J248" s="31">
        <v>1</v>
      </c>
      <c r="K248" s="31">
        <v>13</v>
      </c>
      <c r="L248" s="32" t="s">
        <v>345</v>
      </c>
      <c r="M248" s="30" t="s">
        <v>2</v>
      </c>
      <c r="N248" s="33">
        <v>47000</v>
      </c>
      <c r="O248" s="33">
        <v>47000</v>
      </c>
      <c r="P248" s="33">
        <f t="shared" si="3"/>
        <v>100</v>
      </c>
      <c r="Q248" s="119"/>
      <c r="R248" s="120"/>
      <c r="S248" s="120"/>
      <c r="T248" s="17">
        <v>10000</v>
      </c>
      <c r="U248" s="18">
        <v>5000</v>
      </c>
      <c r="V248" s="18">
        <v>10000</v>
      </c>
      <c r="W248" s="18">
        <v>119700</v>
      </c>
      <c r="X248" s="18">
        <v>24000</v>
      </c>
      <c r="Y248" s="18">
        <v>0</v>
      </c>
      <c r="Z248" s="18">
        <v>0</v>
      </c>
      <c r="AA248" s="18">
        <v>10000</v>
      </c>
      <c r="AB248" s="18">
        <v>10000</v>
      </c>
      <c r="AC248" s="18">
        <v>10000</v>
      </c>
      <c r="AD248" s="18">
        <v>18000</v>
      </c>
      <c r="AE248" s="18">
        <v>0</v>
      </c>
      <c r="AF248" s="16" t="s">
        <v>0</v>
      </c>
    </row>
    <row r="249" spans="1:32" ht="33.75" x14ac:dyDescent="0.2">
      <c r="A249" s="29" t="s">
        <v>343</v>
      </c>
      <c r="B249" s="116" t="s">
        <v>344</v>
      </c>
      <c r="C249" s="116"/>
      <c r="D249" s="116"/>
      <c r="E249" s="116"/>
      <c r="F249" s="116"/>
      <c r="G249" s="116"/>
      <c r="H249" s="116"/>
      <c r="I249" s="30">
        <v>602</v>
      </c>
      <c r="J249" s="31">
        <v>1</v>
      </c>
      <c r="K249" s="31">
        <v>13</v>
      </c>
      <c r="L249" s="32" t="s">
        <v>344</v>
      </c>
      <c r="M249" s="30" t="s">
        <v>0</v>
      </c>
      <c r="N249" s="33">
        <v>8624810.2400000002</v>
      </c>
      <c r="O249" s="33">
        <v>8427001.8499999996</v>
      </c>
      <c r="P249" s="33">
        <f t="shared" si="3"/>
        <v>97.706518932061741</v>
      </c>
      <c r="Q249" s="119"/>
      <c r="R249" s="120"/>
      <c r="S249" s="120"/>
      <c r="T249" s="17">
        <v>1868800</v>
      </c>
      <c r="U249" s="18">
        <v>1866499.6</v>
      </c>
      <c r="V249" s="18">
        <v>1544730.6</v>
      </c>
      <c r="W249" s="18">
        <v>3318172.15</v>
      </c>
      <c r="X249" s="18">
        <v>1838607.28</v>
      </c>
      <c r="Y249" s="18">
        <v>1645164.7</v>
      </c>
      <c r="Z249" s="18">
        <v>1473780.47</v>
      </c>
      <c r="AA249" s="18">
        <v>1418350</v>
      </c>
      <c r="AB249" s="18">
        <v>1426090</v>
      </c>
      <c r="AC249" s="18">
        <v>1442995.01</v>
      </c>
      <c r="AD249" s="18">
        <v>1427757.9</v>
      </c>
      <c r="AE249" s="18">
        <v>373000.29</v>
      </c>
      <c r="AF249" s="16" t="s">
        <v>0</v>
      </c>
    </row>
    <row r="250" spans="1:32" x14ac:dyDescent="0.2">
      <c r="A250" s="29" t="s">
        <v>33</v>
      </c>
      <c r="B250" s="116" t="s">
        <v>342</v>
      </c>
      <c r="C250" s="116"/>
      <c r="D250" s="116"/>
      <c r="E250" s="116"/>
      <c r="F250" s="116"/>
      <c r="G250" s="116"/>
      <c r="H250" s="116"/>
      <c r="I250" s="30">
        <v>602</v>
      </c>
      <c r="J250" s="31">
        <v>1</v>
      </c>
      <c r="K250" s="31">
        <v>13</v>
      </c>
      <c r="L250" s="32" t="s">
        <v>342</v>
      </c>
      <c r="M250" s="30" t="s">
        <v>0</v>
      </c>
      <c r="N250" s="33">
        <v>1979389.84</v>
      </c>
      <c r="O250" s="33">
        <v>1887950.08</v>
      </c>
      <c r="P250" s="33">
        <f t="shared" si="3"/>
        <v>95.380406721699657</v>
      </c>
      <c r="Q250" s="119"/>
      <c r="R250" s="120"/>
      <c r="S250" s="120"/>
      <c r="T250" s="17">
        <v>337700</v>
      </c>
      <c r="U250" s="18">
        <v>350475.78</v>
      </c>
      <c r="V250" s="18">
        <v>198150</v>
      </c>
      <c r="W250" s="18">
        <v>814915.15</v>
      </c>
      <c r="X250" s="18">
        <v>419884.78</v>
      </c>
      <c r="Y250" s="18">
        <v>370193.74</v>
      </c>
      <c r="Z250" s="18">
        <v>356360.49</v>
      </c>
      <c r="AA250" s="18">
        <v>326100</v>
      </c>
      <c r="AB250" s="18">
        <v>326100</v>
      </c>
      <c r="AC250" s="18">
        <v>387895.01</v>
      </c>
      <c r="AD250" s="18">
        <v>376404.43</v>
      </c>
      <c r="AE250" s="18">
        <v>106070.62</v>
      </c>
      <c r="AF250" s="16" t="s">
        <v>0</v>
      </c>
    </row>
    <row r="251" spans="1:32" ht="22.5" x14ac:dyDescent="0.2">
      <c r="A251" s="29" t="s">
        <v>21</v>
      </c>
      <c r="B251" s="116" t="s">
        <v>341</v>
      </c>
      <c r="C251" s="116"/>
      <c r="D251" s="116"/>
      <c r="E251" s="116"/>
      <c r="F251" s="116"/>
      <c r="G251" s="116"/>
      <c r="H251" s="116"/>
      <c r="I251" s="30">
        <v>602</v>
      </c>
      <c r="J251" s="31">
        <v>1</v>
      </c>
      <c r="K251" s="31">
        <v>13</v>
      </c>
      <c r="L251" s="32" t="s">
        <v>341</v>
      </c>
      <c r="M251" s="30" t="s">
        <v>0</v>
      </c>
      <c r="N251" s="33">
        <v>158737.59</v>
      </c>
      <c r="O251" s="33">
        <v>158737.59</v>
      </c>
      <c r="P251" s="33">
        <f t="shared" si="3"/>
        <v>100</v>
      </c>
      <c r="Q251" s="119"/>
      <c r="R251" s="120"/>
      <c r="S251" s="120"/>
      <c r="T251" s="17">
        <v>18700</v>
      </c>
      <c r="U251" s="18">
        <v>7590.59</v>
      </c>
      <c r="V251" s="18">
        <v>7100</v>
      </c>
      <c r="W251" s="18">
        <v>161362.41</v>
      </c>
      <c r="X251" s="18">
        <v>35987.5</v>
      </c>
      <c r="Y251" s="18">
        <v>23942.99</v>
      </c>
      <c r="Z251" s="18">
        <v>37534.92</v>
      </c>
      <c r="AA251" s="18">
        <v>7100</v>
      </c>
      <c r="AB251" s="18">
        <v>7100</v>
      </c>
      <c r="AC251" s="18">
        <v>68895.009999999995</v>
      </c>
      <c r="AD251" s="18">
        <v>42910.97</v>
      </c>
      <c r="AE251" s="18">
        <v>10770.62</v>
      </c>
      <c r="AF251" s="16" t="s">
        <v>0</v>
      </c>
    </row>
    <row r="252" spans="1:32" ht="22.5" x14ac:dyDescent="0.2">
      <c r="A252" s="29" t="s">
        <v>4</v>
      </c>
      <c r="B252" s="116" t="s">
        <v>4</v>
      </c>
      <c r="C252" s="116"/>
      <c r="D252" s="116"/>
      <c r="E252" s="116"/>
      <c r="F252" s="116"/>
      <c r="G252" s="116"/>
      <c r="H252" s="116"/>
      <c r="I252" s="30">
        <v>602</v>
      </c>
      <c r="J252" s="31">
        <v>1</v>
      </c>
      <c r="K252" s="31">
        <v>13</v>
      </c>
      <c r="L252" s="32" t="s">
        <v>341</v>
      </c>
      <c r="M252" s="30" t="s">
        <v>5</v>
      </c>
      <c r="N252" s="33">
        <v>26030</v>
      </c>
      <c r="O252" s="33">
        <v>26030</v>
      </c>
      <c r="P252" s="33">
        <f t="shared" si="3"/>
        <v>100</v>
      </c>
      <c r="Q252" s="119"/>
      <c r="R252" s="120"/>
      <c r="S252" s="120"/>
      <c r="T252" s="17">
        <v>11700</v>
      </c>
      <c r="U252" s="18">
        <v>100</v>
      </c>
      <c r="V252" s="18">
        <v>100</v>
      </c>
      <c r="W252" s="18">
        <v>124340</v>
      </c>
      <c r="X252" s="18">
        <v>12865</v>
      </c>
      <c r="Y252" s="18">
        <v>12865</v>
      </c>
      <c r="Z252" s="18">
        <v>100</v>
      </c>
      <c r="AA252" s="18">
        <v>100</v>
      </c>
      <c r="AB252" s="18">
        <v>100</v>
      </c>
      <c r="AC252" s="18">
        <v>100</v>
      </c>
      <c r="AD252" s="18">
        <v>100</v>
      </c>
      <c r="AE252" s="18">
        <v>0</v>
      </c>
      <c r="AF252" s="16" t="s">
        <v>0</v>
      </c>
    </row>
    <row r="253" spans="1:32" ht="22.5" x14ac:dyDescent="0.2">
      <c r="A253" s="29" t="s">
        <v>1</v>
      </c>
      <c r="B253" s="116" t="s">
        <v>1</v>
      </c>
      <c r="C253" s="116"/>
      <c r="D253" s="116"/>
      <c r="E253" s="116"/>
      <c r="F253" s="116"/>
      <c r="G253" s="116"/>
      <c r="H253" s="116"/>
      <c r="I253" s="30">
        <v>602</v>
      </c>
      <c r="J253" s="31">
        <v>1</v>
      </c>
      <c r="K253" s="31">
        <v>13</v>
      </c>
      <c r="L253" s="32" t="s">
        <v>341</v>
      </c>
      <c r="M253" s="30" t="s">
        <v>2</v>
      </c>
      <c r="N253" s="33">
        <v>132707.59</v>
      </c>
      <c r="O253" s="33">
        <v>132707.59</v>
      </c>
      <c r="P253" s="33">
        <f t="shared" si="3"/>
        <v>100</v>
      </c>
      <c r="Q253" s="119"/>
      <c r="R253" s="120"/>
      <c r="S253" s="120"/>
      <c r="T253" s="17">
        <v>7000</v>
      </c>
      <c r="U253" s="18">
        <v>7490.59</v>
      </c>
      <c r="V253" s="18">
        <v>7000</v>
      </c>
      <c r="W253" s="18">
        <v>37022.410000000003</v>
      </c>
      <c r="X253" s="18">
        <v>23122.5</v>
      </c>
      <c r="Y253" s="18">
        <v>11077.99</v>
      </c>
      <c r="Z253" s="18">
        <v>37434.92</v>
      </c>
      <c r="AA253" s="18">
        <v>7000</v>
      </c>
      <c r="AB253" s="18">
        <v>7000</v>
      </c>
      <c r="AC253" s="18">
        <v>57000</v>
      </c>
      <c r="AD253" s="18">
        <v>42810.97</v>
      </c>
      <c r="AE253" s="18">
        <v>10770.62</v>
      </c>
      <c r="AF253" s="16" t="s">
        <v>0</v>
      </c>
    </row>
    <row r="254" spans="1:32" ht="22.5" x14ac:dyDescent="0.2">
      <c r="A254" s="29" t="s">
        <v>19</v>
      </c>
      <c r="B254" s="116" t="s">
        <v>340</v>
      </c>
      <c r="C254" s="116"/>
      <c r="D254" s="116"/>
      <c r="E254" s="116"/>
      <c r="F254" s="116"/>
      <c r="G254" s="116"/>
      <c r="H254" s="116"/>
      <c r="I254" s="30">
        <v>602</v>
      </c>
      <c r="J254" s="31">
        <v>1</v>
      </c>
      <c r="K254" s="31">
        <v>13</v>
      </c>
      <c r="L254" s="32" t="s">
        <v>340</v>
      </c>
      <c r="M254" s="30" t="s">
        <v>0</v>
      </c>
      <c r="N254" s="33">
        <v>1820447.26</v>
      </c>
      <c r="O254" s="33">
        <v>1729007.5</v>
      </c>
      <c r="P254" s="33">
        <f t="shared" si="3"/>
        <v>94.97707173345961</v>
      </c>
      <c r="Q254" s="119"/>
      <c r="R254" s="120"/>
      <c r="S254" s="120"/>
      <c r="T254" s="17">
        <v>319000</v>
      </c>
      <c r="U254" s="18">
        <v>342885.19</v>
      </c>
      <c r="V254" s="18">
        <v>191050</v>
      </c>
      <c r="W254" s="18">
        <v>653552.74</v>
      </c>
      <c r="X254" s="18">
        <v>383692.29</v>
      </c>
      <c r="Y254" s="18">
        <v>346250.75</v>
      </c>
      <c r="Z254" s="18">
        <v>318825.57</v>
      </c>
      <c r="AA254" s="18">
        <v>319000</v>
      </c>
      <c r="AB254" s="18">
        <v>319000</v>
      </c>
      <c r="AC254" s="18">
        <v>319000</v>
      </c>
      <c r="AD254" s="18">
        <v>333493.46000000002</v>
      </c>
      <c r="AE254" s="18">
        <v>95300</v>
      </c>
      <c r="AF254" s="16" t="s">
        <v>0</v>
      </c>
    </row>
    <row r="255" spans="1:32" ht="22.5" x14ac:dyDescent="0.2">
      <c r="A255" s="29" t="s">
        <v>4</v>
      </c>
      <c r="B255" s="116" t="s">
        <v>4</v>
      </c>
      <c r="C255" s="116"/>
      <c r="D255" s="116"/>
      <c r="E255" s="116"/>
      <c r="F255" s="116"/>
      <c r="G255" s="116"/>
      <c r="H255" s="116"/>
      <c r="I255" s="30">
        <v>602</v>
      </c>
      <c r="J255" s="31">
        <v>1</v>
      </c>
      <c r="K255" s="31">
        <v>13</v>
      </c>
      <c r="L255" s="32" t="s">
        <v>340</v>
      </c>
      <c r="M255" s="30" t="s">
        <v>5</v>
      </c>
      <c r="N255" s="33">
        <v>1820447.26</v>
      </c>
      <c r="O255" s="33">
        <v>1729007.5</v>
      </c>
      <c r="P255" s="33">
        <f t="shared" si="3"/>
        <v>94.97707173345961</v>
      </c>
      <c r="Q255" s="119"/>
      <c r="R255" s="120"/>
      <c r="S255" s="120"/>
      <c r="T255" s="17">
        <v>319000</v>
      </c>
      <c r="U255" s="18">
        <v>342885.19</v>
      </c>
      <c r="V255" s="18">
        <v>191050</v>
      </c>
      <c r="W255" s="18">
        <v>653552.74</v>
      </c>
      <c r="X255" s="18">
        <v>383692.29</v>
      </c>
      <c r="Y255" s="18">
        <v>346250.75</v>
      </c>
      <c r="Z255" s="18">
        <v>318825.57</v>
      </c>
      <c r="AA255" s="18">
        <v>319000</v>
      </c>
      <c r="AB255" s="18">
        <v>319000</v>
      </c>
      <c r="AC255" s="18">
        <v>319000</v>
      </c>
      <c r="AD255" s="18">
        <v>333493.46000000002</v>
      </c>
      <c r="AE255" s="18">
        <v>95300</v>
      </c>
      <c r="AF255" s="16" t="s">
        <v>0</v>
      </c>
    </row>
    <row r="256" spans="1:32" x14ac:dyDescent="0.2">
      <c r="A256" s="29" t="s">
        <v>17</v>
      </c>
      <c r="B256" s="116" t="s">
        <v>339</v>
      </c>
      <c r="C256" s="116"/>
      <c r="D256" s="116"/>
      <c r="E256" s="116"/>
      <c r="F256" s="116"/>
      <c r="G256" s="116"/>
      <c r="H256" s="116"/>
      <c r="I256" s="30">
        <v>602</v>
      </c>
      <c r="J256" s="31">
        <v>1</v>
      </c>
      <c r="K256" s="31">
        <v>13</v>
      </c>
      <c r="L256" s="32" t="s">
        <v>339</v>
      </c>
      <c r="M256" s="30" t="s">
        <v>0</v>
      </c>
      <c r="N256" s="33">
        <v>204.99</v>
      </c>
      <c r="O256" s="33">
        <v>204.99</v>
      </c>
      <c r="P256" s="33">
        <f t="shared" si="3"/>
        <v>100</v>
      </c>
      <c r="Q256" s="119"/>
      <c r="R256" s="120"/>
      <c r="S256" s="120"/>
      <c r="T256" s="17">
        <v>0</v>
      </c>
      <c r="U256" s="18">
        <v>0</v>
      </c>
      <c r="V256" s="18">
        <v>0</v>
      </c>
      <c r="W256" s="18">
        <v>0</v>
      </c>
      <c r="X256" s="18">
        <v>204.99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6" t="s">
        <v>0</v>
      </c>
    </row>
    <row r="257" spans="1:32" x14ac:dyDescent="0.2">
      <c r="A257" s="29" t="s">
        <v>14</v>
      </c>
      <c r="B257" s="116" t="s">
        <v>14</v>
      </c>
      <c r="C257" s="116"/>
      <c r="D257" s="116"/>
      <c r="E257" s="116"/>
      <c r="F257" s="116"/>
      <c r="G257" s="116"/>
      <c r="H257" s="116"/>
      <c r="I257" s="30">
        <v>602</v>
      </c>
      <c r="J257" s="31">
        <v>1</v>
      </c>
      <c r="K257" s="31">
        <v>13</v>
      </c>
      <c r="L257" s="32" t="s">
        <v>339</v>
      </c>
      <c r="M257" s="30" t="s">
        <v>15</v>
      </c>
      <c r="N257" s="33">
        <v>204.99</v>
      </c>
      <c r="O257" s="33">
        <v>204.99</v>
      </c>
      <c r="P257" s="33">
        <f t="shared" si="3"/>
        <v>100</v>
      </c>
      <c r="Q257" s="119"/>
      <c r="R257" s="120"/>
      <c r="S257" s="120"/>
      <c r="T257" s="17">
        <v>0</v>
      </c>
      <c r="U257" s="18">
        <v>0</v>
      </c>
      <c r="V257" s="18">
        <v>0</v>
      </c>
      <c r="W257" s="18">
        <v>0</v>
      </c>
      <c r="X257" s="18">
        <v>204.99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6" t="s">
        <v>0</v>
      </c>
    </row>
    <row r="258" spans="1:32" ht="22.5" x14ac:dyDescent="0.2">
      <c r="A258" s="29" t="s">
        <v>337</v>
      </c>
      <c r="B258" s="116" t="s">
        <v>338</v>
      </c>
      <c r="C258" s="116"/>
      <c r="D258" s="116"/>
      <c r="E258" s="116"/>
      <c r="F258" s="116"/>
      <c r="G258" s="116"/>
      <c r="H258" s="116"/>
      <c r="I258" s="30">
        <v>602</v>
      </c>
      <c r="J258" s="31">
        <v>1</v>
      </c>
      <c r="K258" s="31">
        <v>13</v>
      </c>
      <c r="L258" s="32" t="s">
        <v>338</v>
      </c>
      <c r="M258" s="30" t="s">
        <v>0</v>
      </c>
      <c r="N258" s="33">
        <v>6516962.4000000004</v>
      </c>
      <c r="O258" s="33">
        <v>6410593.7699999996</v>
      </c>
      <c r="P258" s="33">
        <f t="shared" si="3"/>
        <v>98.367818878316669</v>
      </c>
      <c r="Q258" s="119"/>
      <c r="R258" s="120"/>
      <c r="S258" s="120"/>
      <c r="T258" s="17">
        <v>1531100</v>
      </c>
      <c r="U258" s="18">
        <v>1387565.82</v>
      </c>
      <c r="V258" s="18">
        <v>1346580.6</v>
      </c>
      <c r="W258" s="18">
        <v>2503257</v>
      </c>
      <c r="X258" s="18">
        <v>1418722.5</v>
      </c>
      <c r="Y258" s="18">
        <v>1274970.96</v>
      </c>
      <c r="Z258" s="18">
        <v>1117419.98</v>
      </c>
      <c r="AA258" s="18">
        <v>1092250</v>
      </c>
      <c r="AB258" s="18">
        <v>1099990</v>
      </c>
      <c r="AC258" s="18">
        <v>1055100</v>
      </c>
      <c r="AD258" s="18">
        <v>1051353.47</v>
      </c>
      <c r="AE258" s="18">
        <v>266929.67</v>
      </c>
      <c r="AF258" s="16" t="s">
        <v>0</v>
      </c>
    </row>
    <row r="259" spans="1:32" ht="22.5" x14ac:dyDescent="0.2">
      <c r="A259" s="29" t="s">
        <v>76</v>
      </c>
      <c r="B259" s="116" t="s">
        <v>336</v>
      </c>
      <c r="C259" s="116"/>
      <c r="D259" s="116"/>
      <c r="E259" s="116"/>
      <c r="F259" s="116"/>
      <c r="G259" s="116"/>
      <c r="H259" s="116"/>
      <c r="I259" s="30">
        <v>602</v>
      </c>
      <c r="J259" s="31">
        <v>1</v>
      </c>
      <c r="K259" s="31">
        <v>13</v>
      </c>
      <c r="L259" s="32" t="s">
        <v>336</v>
      </c>
      <c r="M259" s="30" t="s">
        <v>0</v>
      </c>
      <c r="N259" s="33">
        <v>6516962.4000000004</v>
      </c>
      <c r="O259" s="33">
        <v>6410593.7699999996</v>
      </c>
      <c r="P259" s="33">
        <f t="shared" si="3"/>
        <v>98.367818878316669</v>
      </c>
      <c r="Q259" s="119"/>
      <c r="R259" s="120"/>
      <c r="S259" s="120"/>
      <c r="T259" s="17">
        <v>1531100</v>
      </c>
      <c r="U259" s="18">
        <v>1387565.82</v>
      </c>
      <c r="V259" s="18">
        <v>1346580.6</v>
      </c>
      <c r="W259" s="18">
        <v>2503257</v>
      </c>
      <c r="X259" s="18">
        <v>1418722.5</v>
      </c>
      <c r="Y259" s="18">
        <v>1274970.96</v>
      </c>
      <c r="Z259" s="18">
        <v>1117419.98</v>
      </c>
      <c r="AA259" s="18">
        <v>1092250</v>
      </c>
      <c r="AB259" s="18">
        <v>1099990</v>
      </c>
      <c r="AC259" s="18">
        <v>1055100</v>
      </c>
      <c r="AD259" s="18">
        <v>1051353.47</v>
      </c>
      <c r="AE259" s="18">
        <v>266929.67</v>
      </c>
      <c r="AF259" s="16" t="s">
        <v>0</v>
      </c>
    </row>
    <row r="260" spans="1:32" x14ac:dyDescent="0.2">
      <c r="A260" s="29" t="s">
        <v>182</v>
      </c>
      <c r="B260" s="116" t="s">
        <v>182</v>
      </c>
      <c r="C260" s="116"/>
      <c r="D260" s="116"/>
      <c r="E260" s="116"/>
      <c r="F260" s="116"/>
      <c r="G260" s="116"/>
      <c r="H260" s="116"/>
      <c r="I260" s="30">
        <v>602</v>
      </c>
      <c r="J260" s="31">
        <v>1</v>
      </c>
      <c r="K260" s="31">
        <v>13</v>
      </c>
      <c r="L260" s="32" t="s">
        <v>336</v>
      </c>
      <c r="M260" s="30" t="s">
        <v>183</v>
      </c>
      <c r="N260" s="33">
        <v>3078975.42</v>
      </c>
      <c r="O260" s="33">
        <v>3078975.42</v>
      </c>
      <c r="P260" s="33">
        <f t="shared" si="3"/>
        <v>100</v>
      </c>
      <c r="Q260" s="119"/>
      <c r="R260" s="120"/>
      <c r="S260" s="120"/>
      <c r="T260" s="17">
        <v>986100</v>
      </c>
      <c r="U260" s="18">
        <v>600623.02</v>
      </c>
      <c r="V260" s="18">
        <v>653290</v>
      </c>
      <c r="W260" s="18">
        <v>1323824.58</v>
      </c>
      <c r="X260" s="18">
        <v>776447.93</v>
      </c>
      <c r="Y260" s="18">
        <v>588829.28</v>
      </c>
      <c r="Z260" s="18">
        <v>512128.45</v>
      </c>
      <c r="AA260" s="18">
        <v>583000</v>
      </c>
      <c r="AB260" s="18">
        <v>515100</v>
      </c>
      <c r="AC260" s="18">
        <v>497100</v>
      </c>
      <c r="AD260" s="18">
        <v>501858.74</v>
      </c>
      <c r="AE260" s="18">
        <v>99088</v>
      </c>
      <c r="AF260" s="16" t="s">
        <v>0</v>
      </c>
    </row>
    <row r="261" spans="1:32" ht="22.5" x14ac:dyDescent="0.2">
      <c r="A261" s="29" t="s">
        <v>1</v>
      </c>
      <c r="B261" s="116" t="s">
        <v>1</v>
      </c>
      <c r="C261" s="116"/>
      <c r="D261" s="116"/>
      <c r="E261" s="116"/>
      <c r="F261" s="116"/>
      <c r="G261" s="116"/>
      <c r="H261" s="116"/>
      <c r="I261" s="30">
        <v>602</v>
      </c>
      <c r="J261" s="31">
        <v>1</v>
      </c>
      <c r="K261" s="31">
        <v>13</v>
      </c>
      <c r="L261" s="32" t="s">
        <v>336</v>
      </c>
      <c r="M261" s="30" t="s">
        <v>2</v>
      </c>
      <c r="N261" s="33">
        <v>3217536.81</v>
      </c>
      <c r="O261" s="33">
        <v>3111168.18</v>
      </c>
      <c r="P261" s="33">
        <f t="shared" si="3"/>
        <v>96.694097495033787</v>
      </c>
      <c r="Q261" s="119"/>
      <c r="R261" s="120"/>
      <c r="S261" s="120"/>
      <c r="T261" s="17">
        <v>545000</v>
      </c>
      <c r="U261" s="18">
        <v>786942.8</v>
      </c>
      <c r="V261" s="18">
        <v>693290.6</v>
      </c>
      <c r="W261" s="18">
        <v>935702.59</v>
      </c>
      <c r="X261" s="18">
        <v>642274.56999999995</v>
      </c>
      <c r="Y261" s="18">
        <v>576979.68000000005</v>
      </c>
      <c r="Z261" s="18">
        <v>525826.36</v>
      </c>
      <c r="AA261" s="18">
        <v>509250</v>
      </c>
      <c r="AB261" s="18">
        <v>446000</v>
      </c>
      <c r="AC261" s="18">
        <v>558000</v>
      </c>
      <c r="AD261" s="18">
        <v>549494.73</v>
      </c>
      <c r="AE261" s="18">
        <v>136018.67000000001</v>
      </c>
      <c r="AF261" s="16" t="s">
        <v>0</v>
      </c>
    </row>
    <row r="262" spans="1:32" x14ac:dyDescent="0.2">
      <c r="A262" s="29" t="s">
        <v>14</v>
      </c>
      <c r="B262" s="116" t="s">
        <v>14</v>
      </c>
      <c r="C262" s="116"/>
      <c r="D262" s="116"/>
      <c r="E262" s="116"/>
      <c r="F262" s="116"/>
      <c r="G262" s="116"/>
      <c r="H262" s="116"/>
      <c r="I262" s="30">
        <v>602</v>
      </c>
      <c r="J262" s="31">
        <v>1</v>
      </c>
      <c r="K262" s="31">
        <v>13</v>
      </c>
      <c r="L262" s="32" t="s">
        <v>336</v>
      </c>
      <c r="M262" s="30" t="s">
        <v>15</v>
      </c>
      <c r="N262" s="33">
        <v>220450.17</v>
      </c>
      <c r="O262" s="33">
        <v>220450.17</v>
      </c>
      <c r="P262" s="33">
        <f t="shared" si="3"/>
        <v>100</v>
      </c>
      <c r="Q262" s="119"/>
      <c r="R262" s="120"/>
      <c r="S262" s="120"/>
      <c r="T262" s="17">
        <v>0</v>
      </c>
      <c r="U262" s="18">
        <v>0</v>
      </c>
      <c r="V262" s="18">
        <v>0</v>
      </c>
      <c r="W262" s="18">
        <v>243729.83</v>
      </c>
      <c r="X262" s="18">
        <v>0</v>
      </c>
      <c r="Y262" s="18">
        <v>109162</v>
      </c>
      <c r="Z262" s="18">
        <v>79465.17</v>
      </c>
      <c r="AA262" s="18">
        <v>0</v>
      </c>
      <c r="AB262" s="18">
        <v>138890</v>
      </c>
      <c r="AC262" s="18">
        <v>0</v>
      </c>
      <c r="AD262" s="18">
        <v>0</v>
      </c>
      <c r="AE262" s="18">
        <v>31823</v>
      </c>
      <c r="AF262" s="16" t="s">
        <v>0</v>
      </c>
    </row>
    <row r="263" spans="1:32" x14ac:dyDescent="0.2">
      <c r="A263" s="29" t="s">
        <v>334</v>
      </c>
      <c r="B263" s="116" t="s">
        <v>335</v>
      </c>
      <c r="C263" s="116"/>
      <c r="D263" s="116"/>
      <c r="E263" s="116"/>
      <c r="F263" s="116"/>
      <c r="G263" s="116"/>
      <c r="H263" s="116"/>
      <c r="I263" s="30">
        <v>602</v>
      </c>
      <c r="J263" s="31">
        <v>1</v>
      </c>
      <c r="K263" s="31">
        <v>13</v>
      </c>
      <c r="L263" s="32" t="s">
        <v>335</v>
      </c>
      <c r="M263" s="30" t="s">
        <v>0</v>
      </c>
      <c r="N263" s="33">
        <v>128458</v>
      </c>
      <c r="O263" s="33">
        <v>128458</v>
      </c>
      <c r="P263" s="33">
        <f t="shared" si="3"/>
        <v>100</v>
      </c>
      <c r="Q263" s="119"/>
      <c r="R263" s="120"/>
      <c r="S263" s="120"/>
      <c r="T263" s="17">
        <v>0</v>
      </c>
      <c r="U263" s="18">
        <v>128458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0</v>
      </c>
      <c r="AE263" s="18">
        <v>0</v>
      </c>
      <c r="AF263" s="16" t="s">
        <v>0</v>
      </c>
    </row>
    <row r="264" spans="1:32" x14ac:dyDescent="0.2">
      <c r="A264" s="29" t="s">
        <v>17</v>
      </c>
      <c r="B264" s="116" t="s">
        <v>333</v>
      </c>
      <c r="C264" s="116"/>
      <c r="D264" s="116"/>
      <c r="E264" s="116"/>
      <c r="F264" s="116"/>
      <c r="G264" s="116"/>
      <c r="H264" s="116"/>
      <c r="I264" s="30">
        <v>602</v>
      </c>
      <c r="J264" s="31">
        <v>1</v>
      </c>
      <c r="K264" s="31">
        <v>13</v>
      </c>
      <c r="L264" s="32" t="s">
        <v>333</v>
      </c>
      <c r="M264" s="30" t="s">
        <v>0</v>
      </c>
      <c r="N264" s="33">
        <v>128458</v>
      </c>
      <c r="O264" s="33">
        <v>128458</v>
      </c>
      <c r="P264" s="33">
        <f t="shared" si="3"/>
        <v>100</v>
      </c>
      <c r="Q264" s="119"/>
      <c r="R264" s="120"/>
      <c r="S264" s="120"/>
      <c r="T264" s="17">
        <v>0</v>
      </c>
      <c r="U264" s="18">
        <v>128458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6" t="s">
        <v>0</v>
      </c>
    </row>
    <row r="265" spans="1:32" x14ac:dyDescent="0.2">
      <c r="A265" s="29" t="s">
        <v>331</v>
      </c>
      <c r="B265" s="116" t="s">
        <v>331</v>
      </c>
      <c r="C265" s="116"/>
      <c r="D265" s="116"/>
      <c r="E265" s="116"/>
      <c r="F265" s="116"/>
      <c r="G265" s="116"/>
      <c r="H265" s="116"/>
      <c r="I265" s="30">
        <v>602</v>
      </c>
      <c r="J265" s="31">
        <v>1</v>
      </c>
      <c r="K265" s="31">
        <v>13</v>
      </c>
      <c r="L265" s="32" t="s">
        <v>333</v>
      </c>
      <c r="M265" s="30" t="s">
        <v>332</v>
      </c>
      <c r="N265" s="33">
        <v>128458</v>
      </c>
      <c r="O265" s="33">
        <v>128458</v>
      </c>
      <c r="P265" s="33">
        <f t="shared" ref="P265:P327" si="4">O265/N265*100</f>
        <v>100</v>
      </c>
      <c r="Q265" s="119"/>
      <c r="R265" s="120"/>
      <c r="S265" s="120"/>
      <c r="T265" s="17">
        <v>0</v>
      </c>
      <c r="U265" s="18">
        <v>128458</v>
      </c>
      <c r="V265" s="18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s="18">
        <v>0</v>
      </c>
      <c r="AE265" s="18">
        <v>0</v>
      </c>
      <c r="AF265" s="16" t="s">
        <v>0</v>
      </c>
    </row>
    <row r="266" spans="1:32" ht="12.75" customHeight="1" x14ac:dyDescent="0.2">
      <c r="A266" s="29" t="s">
        <v>208</v>
      </c>
      <c r="B266" s="116" t="s">
        <v>208</v>
      </c>
      <c r="C266" s="116"/>
      <c r="D266" s="116"/>
      <c r="E266" s="116"/>
      <c r="F266" s="116"/>
      <c r="G266" s="116"/>
      <c r="H266" s="116"/>
      <c r="I266" s="30">
        <v>602</v>
      </c>
      <c r="J266" s="31">
        <v>4</v>
      </c>
      <c r="K266" s="31">
        <v>0</v>
      </c>
      <c r="L266" s="32" t="s">
        <v>0</v>
      </c>
      <c r="M266" s="30" t="s">
        <v>0</v>
      </c>
      <c r="N266" s="33">
        <v>117000</v>
      </c>
      <c r="O266" s="33">
        <v>111000</v>
      </c>
      <c r="P266" s="33">
        <f t="shared" si="4"/>
        <v>94.871794871794862</v>
      </c>
      <c r="Q266" s="119"/>
      <c r="R266" s="120"/>
      <c r="S266" s="120"/>
      <c r="T266" s="17">
        <v>0</v>
      </c>
      <c r="U266" s="18">
        <v>0</v>
      </c>
      <c r="V266" s="18">
        <v>0</v>
      </c>
      <c r="W266" s="18">
        <v>153000</v>
      </c>
      <c r="X266" s="18">
        <v>64000</v>
      </c>
      <c r="Y266" s="18">
        <v>0</v>
      </c>
      <c r="Z266" s="18">
        <v>53000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6" t="s">
        <v>0</v>
      </c>
    </row>
    <row r="267" spans="1:32" x14ac:dyDescent="0.2">
      <c r="A267" s="29" t="s">
        <v>207</v>
      </c>
      <c r="B267" s="116" t="s">
        <v>207</v>
      </c>
      <c r="C267" s="116"/>
      <c r="D267" s="116"/>
      <c r="E267" s="116"/>
      <c r="F267" s="116"/>
      <c r="G267" s="116"/>
      <c r="H267" s="116"/>
      <c r="I267" s="30">
        <v>602</v>
      </c>
      <c r="J267" s="31">
        <v>4</v>
      </c>
      <c r="K267" s="31">
        <v>12</v>
      </c>
      <c r="L267" s="32" t="s">
        <v>0</v>
      </c>
      <c r="M267" s="30" t="s">
        <v>0</v>
      </c>
      <c r="N267" s="33">
        <v>117000</v>
      </c>
      <c r="O267" s="33">
        <v>111000</v>
      </c>
      <c r="P267" s="33">
        <f t="shared" si="4"/>
        <v>94.871794871794862</v>
      </c>
      <c r="Q267" s="119"/>
      <c r="R267" s="120"/>
      <c r="S267" s="120"/>
      <c r="T267" s="17">
        <v>0</v>
      </c>
      <c r="U267" s="18">
        <v>0</v>
      </c>
      <c r="V267" s="18">
        <v>0</v>
      </c>
      <c r="W267" s="18">
        <v>153000</v>
      </c>
      <c r="X267" s="18">
        <v>64000</v>
      </c>
      <c r="Y267" s="18">
        <v>0</v>
      </c>
      <c r="Z267" s="18">
        <v>53000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6" t="s">
        <v>0</v>
      </c>
    </row>
    <row r="268" spans="1:32" ht="22.5" x14ac:dyDescent="0.2">
      <c r="A268" s="29" t="s">
        <v>324</v>
      </c>
      <c r="B268" s="116" t="s">
        <v>325</v>
      </c>
      <c r="C268" s="116"/>
      <c r="D268" s="116"/>
      <c r="E268" s="116"/>
      <c r="F268" s="116"/>
      <c r="G268" s="116"/>
      <c r="H268" s="116"/>
      <c r="I268" s="30">
        <v>602</v>
      </c>
      <c r="J268" s="31">
        <v>4</v>
      </c>
      <c r="K268" s="31">
        <v>12</v>
      </c>
      <c r="L268" s="32" t="s">
        <v>325</v>
      </c>
      <c r="M268" s="30" t="s">
        <v>0</v>
      </c>
      <c r="N268" s="33">
        <v>117000</v>
      </c>
      <c r="O268" s="33">
        <v>111000</v>
      </c>
      <c r="P268" s="33">
        <f t="shared" si="4"/>
        <v>94.871794871794862</v>
      </c>
      <c r="Q268" s="119"/>
      <c r="R268" s="120"/>
      <c r="S268" s="120"/>
      <c r="T268" s="17">
        <v>0</v>
      </c>
      <c r="U268" s="18">
        <v>0</v>
      </c>
      <c r="V268" s="18">
        <v>0</v>
      </c>
      <c r="W268" s="18">
        <v>153000</v>
      </c>
      <c r="X268" s="18">
        <v>64000</v>
      </c>
      <c r="Y268" s="18">
        <v>0</v>
      </c>
      <c r="Z268" s="18">
        <v>53000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6" t="s">
        <v>0</v>
      </c>
    </row>
    <row r="269" spans="1:32" ht="22.5" x14ac:dyDescent="0.2">
      <c r="A269" s="29" t="s">
        <v>322</v>
      </c>
      <c r="B269" s="116" t="s">
        <v>323</v>
      </c>
      <c r="C269" s="116"/>
      <c r="D269" s="116"/>
      <c r="E269" s="116"/>
      <c r="F269" s="116"/>
      <c r="G269" s="116"/>
      <c r="H269" s="116"/>
      <c r="I269" s="30">
        <v>602</v>
      </c>
      <c r="J269" s="31">
        <v>4</v>
      </c>
      <c r="K269" s="31">
        <v>12</v>
      </c>
      <c r="L269" s="32" t="s">
        <v>323</v>
      </c>
      <c r="M269" s="30" t="s">
        <v>0</v>
      </c>
      <c r="N269" s="33">
        <v>117000</v>
      </c>
      <c r="O269" s="33">
        <v>111000</v>
      </c>
      <c r="P269" s="33">
        <f t="shared" si="4"/>
        <v>94.871794871794862</v>
      </c>
      <c r="Q269" s="119"/>
      <c r="R269" s="120"/>
      <c r="S269" s="120"/>
      <c r="T269" s="17">
        <v>0</v>
      </c>
      <c r="U269" s="18">
        <v>0</v>
      </c>
      <c r="V269" s="18">
        <v>0</v>
      </c>
      <c r="W269" s="18">
        <v>153000</v>
      </c>
      <c r="X269" s="18">
        <v>64000</v>
      </c>
      <c r="Y269" s="18">
        <v>0</v>
      </c>
      <c r="Z269" s="18">
        <v>53000</v>
      </c>
      <c r="AA269" s="18">
        <v>0</v>
      </c>
      <c r="AB269" s="18">
        <v>0</v>
      </c>
      <c r="AC269" s="18">
        <v>0</v>
      </c>
      <c r="AD269" s="18">
        <v>0</v>
      </c>
      <c r="AE269" s="18">
        <v>0</v>
      </c>
      <c r="AF269" s="16" t="s">
        <v>0</v>
      </c>
    </row>
    <row r="270" spans="1:32" ht="56.25" x14ac:dyDescent="0.2">
      <c r="A270" s="29" t="s">
        <v>329</v>
      </c>
      <c r="B270" s="116" t="s">
        <v>330</v>
      </c>
      <c r="C270" s="116"/>
      <c r="D270" s="116"/>
      <c r="E270" s="116"/>
      <c r="F270" s="116"/>
      <c r="G270" s="116"/>
      <c r="H270" s="116"/>
      <c r="I270" s="30">
        <v>602</v>
      </c>
      <c r="J270" s="31">
        <v>4</v>
      </c>
      <c r="K270" s="31">
        <v>12</v>
      </c>
      <c r="L270" s="32" t="s">
        <v>330</v>
      </c>
      <c r="M270" s="30" t="s">
        <v>0</v>
      </c>
      <c r="N270" s="33">
        <v>117000</v>
      </c>
      <c r="O270" s="33">
        <v>111000</v>
      </c>
      <c r="P270" s="33">
        <f t="shared" si="4"/>
        <v>94.871794871794862</v>
      </c>
      <c r="Q270" s="119"/>
      <c r="R270" s="120"/>
      <c r="S270" s="120"/>
      <c r="T270" s="17">
        <v>0</v>
      </c>
      <c r="U270" s="18">
        <v>0</v>
      </c>
      <c r="V270" s="18">
        <v>0</v>
      </c>
      <c r="W270" s="18">
        <v>153000</v>
      </c>
      <c r="X270" s="18">
        <v>64000</v>
      </c>
      <c r="Y270" s="18">
        <v>0</v>
      </c>
      <c r="Z270" s="18">
        <v>53000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6" t="s">
        <v>0</v>
      </c>
    </row>
    <row r="271" spans="1:32" x14ac:dyDescent="0.2">
      <c r="A271" s="29" t="s">
        <v>328</v>
      </c>
      <c r="B271" s="116" t="s">
        <v>327</v>
      </c>
      <c r="C271" s="116"/>
      <c r="D271" s="116"/>
      <c r="E271" s="116"/>
      <c r="F271" s="116"/>
      <c r="G271" s="116"/>
      <c r="H271" s="116"/>
      <c r="I271" s="30">
        <v>602</v>
      </c>
      <c r="J271" s="31">
        <v>4</v>
      </c>
      <c r="K271" s="31">
        <v>12</v>
      </c>
      <c r="L271" s="32" t="s">
        <v>327</v>
      </c>
      <c r="M271" s="30" t="s">
        <v>0</v>
      </c>
      <c r="N271" s="33">
        <v>117000</v>
      </c>
      <c r="O271" s="33">
        <v>111000</v>
      </c>
      <c r="P271" s="33">
        <f t="shared" si="4"/>
        <v>94.871794871794862</v>
      </c>
      <c r="Q271" s="119"/>
      <c r="R271" s="120"/>
      <c r="S271" s="120"/>
      <c r="T271" s="17">
        <v>0</v>
      </c>
      <c r="U271" s="18">
        <v>0</v>
      </c>
      <c r="V271" s="18">
        <v>0</v>
      </c>
      <c r="W271" s="18">
        <v>153000</v>
      </c>
      <c r="X271" s="18">
        <v>64000</v>
      </c>
      <c r="Y271" s="18">
        <v>0</v>
      </c>
      <c r="Z271" s="18">
        <v>53000</v>
      </c>
      <c r="AA271" s="18">
        <v>0</v>
      </c>
      <c r="AB271" s="18">
        <v>0</v>
      </c>
      <c r="AC271" s="18">
        <v>0</v>
      </c>
      <c r="AD271" s="18">
        <v>0</v>
      </c>
      <c r="AE271" s="18">
        <v>0</v>
      </c>
      <c r="AF271" s="16" t="s">
        <v>0</v>
      </c>
    </row>
    <row r="272" spans="1:32" ht="22.5" x14ac:dyDescent="0.2">
      <c r="A272" s="29" t="s">
        <v>1</v>
      </c>
      <c r="B272" s="116" t="s">
        <v>1</v>
      </c>
      <c r="C272" s="116"/>
      <c r="D272" s="116"/>
      <c r="E272" s="116"/>
      <c r="F272" s="116"/>
      <c r="G272" s="116"/>
      <c r="H272" s="116"/>
      <c r="I272" s="30">
        <v>602</v>
      </c>
      <c r="J272" s="31">
        <v>4</v>
      </c>
      <c r="K272" s="31">
        <v>12</v>
      </c>
      <c r="L272" s="32" t="s">
        <v>327</v>
      </c>
      <c r="M272" s="30" t="s">
        <v>2</v>
      </c>
      <c r="N272" s="33">
        <v>117000</v>
      </c>
      <c r="O272" s="33">
        <v>111000</v>
      </c>
      <c r="P272" s="33">
        <f t="shared" si="4"/>
        <v>94.871794871794862</v>
      </c>
      <c r="Q272" s="119"/>
      <c r="R272" s="120"/>
      <c r="S272" s="120"/>
      <c r="T272" s="17">
        <v>0</v>
      </c>
      <c r="U272" s="18">
        <v>0</v>
      </c>
      <c r="V272" s="18">
        <v>0</v>
      </c>
      <c r="W272" s="18">
        <v>153000</v>
      </c>
      <c r="X272" s="18">
        <v>64000</v>
      </c>
      <c r="Y272" s="18">
        <v>0</v>
      </c>
      <c r="Z272" s="18">
        <v>53000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6" t="s">
        <v>0</v>
      </c>
    </row>
    <row r="273" spans="1:32" x14ac:dyDescent="0.2">
      <c r="A273" s="29" t="s">
        <v>321</v>
      </c>
      <c r="B273" s="116" t="s">
        <v>321</v>
      </c>
      <c r="C273" s="116"/>
      <c r="D273" s="116"/>
      <c r="E273" s="116"/>
      <c r="F273" s="116"/>
      <c r="G273" s="116"/>
      <c r="H273" s="116"/>
      <c r="I273" s="30">
        <v>602</v>
      </c>
      <c r="J273" s="31">
        <v>5</v>
      </c>
      <c r="K273" s="31">
        <v>3</v>
      </c>
      <c r="L273" s="32" t="s">
        <v>0</v>
      </c>
      <c r="M273" s="30" t="s">
        <v>0</v>
      </c>
      <c r="N273" s="33">
        <v>149020.68</v>
      </c>
      <c r="O273" s="33">
        <v>149020.68</v>
      </c>
      <c r="P273" s="33">
        <f t="shared" si="4"/>
        <v>100</v>
      </c>
      <c r="Q273" s="119"/>
      <c r="R273" s="120"/>
      <c r="S273" s="120"/>
      <c r="T273" s="17">
        <v>56730</v>
      </c>
      <c r="U273" s="18">
        <v>33834.14</v>
      </c>
      <c r="V273" s="18">
        <v>83169.399999999994</v>
      </c>
      <c r="W273" s="18">
        <v>299789.92</v>
      </c>
      <c r="X273" s="18">
        <v>43467.97</v>
      </c>
      <c r="Y273" s="18">
        <v>71718.570000000007</v>
      </c>
      <c r="Z273" s="18">
        <v>0</v>
      </c>
      <c r="AA273" s="18">
        <v>71430</v>
      </c>
      <c r="AB273" s="18">
        <v>51430</v>
      </c>
      <c r="AC273" s="18">
        <v>71430</v>
      </c>
      <c r="AD273" s="18">
        <v>0</v>
      </c>
      <c r="AE273" s="18">
        <v>0</v>
      </c>
      <c r="AF273" s="16" t="s">
        <v>0</v>
      </c>
    </row>
    <row r="274" spans="1:32" x14ac:dyDescent="0.2">
      <c r="A274" s="29" t="s">
        <v>59</v>
      </c>
      <c r="B274" s="116" t="s">
        <v>60</v>
      </c>
      <c r="C274" s="116"/>
      <c r="D274" s="116"/>
      <c r="E274" s="116"/>
      <c r="F274" s="116"/>
      <c r="G274" s="116"/>
      <c r="H274" s="116"/>
      <c r="I274" s="30">
        <v>602</v>
      </c>
      <c r="J274" s="31">
        <v>5</v>
      </c>
      <c r="K274" s="31">
        <v>3</v>
      </c>
      <c r="L274" s="32" t="s">
        <v>60</v>
      </c>
      <c r="M274" s="30" t="s">
        <v>0</v>
      </c>
      <c r="N274" s="33">
        <v>149020.68</v>
      </c>
      <c r="O274" s="33">
        <v>149020.68</v>
      </c>
      <c r="P274" s="33">
        <f t="shared" si="4"/>
        <v>100</v>
      </c>
      <c r="Q274" s="119"/>
      <c r="R274" s="120"/>
      <c r="S274" s="120"/>
      <c r="T274" s="17">
        <v>56730</v>
      </c>
      <c r="U274" s="18">
        <v>33834.14</v>
      </c>
      <c r="V274" s="18">
        <v>83169.399999999994</v>
      </c>
      <c r="W274" s="18">
        <v>299789.92</v>
      </c>
      <c r="X274" s="18">
        <v>43467.97</v>
      </c>
      <c r="Y274" s="18">
        <v>71718.570000000007</v>
      </c>
      <c r="Z274" s="18">
        <v>0</v>
      </c>
      <c r="AA274" s="18">
        <v>71430</v>
      </c>
      <c r="AB274" s="18">
        <v>51430</v>
      </c>
      <c r="AC274" s="18">
        <v>71430</v>
      </c>
      <c r="AD274" s="18">
        <v>0</v>
      </c>
      <c r="AE274" s="18">
        <v>0</v>
      </c>
      <c r="AF274" s="16" t="s">
        <v>0</v>
      </c>
    </row>
    <row r="275" spans="1:32" ht="22.5" x14ac:dyDescent="0.2">
      <c r="A275" s="29" t="s">
        <v>319</v>
      </c>
      <c r="B275" s="116" t="s">
        <v>320</v>
      </c>
      <c r="C275" s="116"/>
      <c r="D275" s="116"/>
      <c r="E275" s="116"/>
      <c r="F275" s="116"/>
      <c r="G275" s="116"/>
      <c r="H275" s="116"/>
      <c r="I275" s="30">
        <v>602</v>
      </c>
      <c r="J275" s="31">
        <v>5</v>
      </c>
      <c r="K275" s="31">
        <v>3</v>
      </c>
      <c r="L275" s="32" t="s">
        <v>320</v>
      </c>
      <c r="M275" s="30" t="s">
        <v>0</v>
      </c>
      <c r="N275" s="33">
        <v>149020.68</v>
      </c>
      <c r="O275" s="33">
        <v>149020.68</v>
      </c>
      <c r="P275" s="33">
        <f t="shared" si="4"/>
        <v>100</v>
      </c>
      <c r="Q275" s="119"/>
      <c r="R275" s="120"/>
      <c r="S275" s="120"/>
      <c r="T275" s="17">
        <v>56730</v>
      </c>
      <c r="U275" s="18">
        <v>33834.14</v>
      </c>
      <c r="V275" s="18">
        <v>83169.399999999994</v>
      </c>
      <c r="W275" s="18">
        <v>299789.92</v>
      </c>
      <c r="X275" s="18">
        <v>43467.97</v>
      </c>
      <c r="Y275" s="18">
        <v>71718.570000000007</v>
      </c>
      <c r="Z275" s="18">
        <v>0</v>
      </c>
      <c r="AA275" s="18">
        <v>71430</v>
      </c>
      <c r="AB275" s="18">
        <v>51430</v>
      </c>
      <c r="AC275" s="18">
        <v>71430</v>
      </c>
      <c r="AD275" s="18">
        <v>0</v>
      </c>
      <c r="AE275" s="18">
        <v>0</v>
      </c>
      <c r="AF275" s="16" t="s">
        <v>0</v>
      </c>
    </row>
    <row r="276" spans="1:32" x14ac:dyDescent="0.2">
      <c r="A276" s="29" t="s">
        <v>317</v>
      </c>
      <c r="B276" s="116" t="s">
        <v>318</v>
      </c>
      <c r="C276" s="116"/>
      <c r="D276" s="116"/>
      <c r="E276" s="116"/>
      <c r="F276" s="116"/>
      <c r="G276" s="116"/>
      <c r="H276" s="116"/>
      <c r="I276" s="30">
        <v>602</v>
      </c>
      <c r="J276" s="31">
        <v>5</v>
      </c>
      <c r="K276" s="31">
        <v>3</v>
      </c>
      <c r="L276" s="32" t="s">
        <v>318</v>
      </c>
      <c r="M276" s="30" t="s">
        <v>0</v>
      </c>
      <c r="N276" s="33">
        <v>149020.68</v>
      </c>
      <c r="O276" s="33">
        <v>149020.68</v>
      </c>
      <c r="P276" s="33">
        <f t="shared" si="4"/>
        <v>100</v>
      </c>
      <c r="Q276" s="119"/>
      <c r="R276" s="120"/>
      <c r="S276" s="120"/>
      <c r="T276" s="17">
        <v>56730</v>
      </c>
      <c r="U276" s="18">
        <v>33834.14</v>
      </c>
      <c r="V276" s="18">
        <v>83169.399999999994</v>
      </c>
      <c r="W276" s="18">
        <v>299789.92</v>
      </c>
      <c r="X276" s="18">
        <v>43467.97</v>
      </c>
      <c r="Y276" s="18">
        <v>71718.570000000007</v>
      </c>
      <c r="Z276" s="18">
        <v>0</v>
      </c>
      <c r="AA276" s="18">
        <v>71430</v>
      </c>
      <c r="AB276" s="18">
        <v>51430</v>
      </c>
      <c r="AC276" s="18">
        <v>71430</v>
      </c>
      <c r="AD276" s="18">
        <v>0</v>
      </c>
      <c r="AE276" s="18">
        <v>0</v>
      </c>
      <c r="AF276" s="16" t="s">
        <v>0</v>
      </c>
    </row>
    <row r="277" spans="1:32" x14ac:dyDescent="0.2">
      <c r="A277" s="29" t="s">
        <v>316</v>
      </c>
      <c r="B277" s="116" t="s">
        <v>315</v>
      </c>
      <c r="C277" s="116"/>
      <c r="D277" s="116"/>
      <c r="E277" s="116"/>
      <c r="F277" s="116"/>
      <c r="G277" s="116"/>
      <c r="H277" s="116"/>
      <c r="I277" s="30">
        <v>602</v>
      </c>
      <c r="J277" s="31">
        <v>5</v>
      </c>
      <c r="K277" s="31">
        <v>3</v>
      </c>
      <c r="L277" s="32" t="s">
        <v>315</v>
      </c>
      <c r="M277" s="30" t="s">
        <v>0</v>
      </c>
      <c r="N277" s="33">
        <v>149020.68</v>
      </c>
      <c r="O277" s="33">
        <v>149020.68</v>
      </c>
      <c r="P277" s="33">
        <f t="shared" si="4"/>
        <v>100</v>
      </c>
      <c r="Q277" s="119"/>
      <c r="R277" s="120"/>
      <c r="S277" s="120"/>
      <c r="T277" s="17">
        <v>56730</v>
      </c>
      <c r="U277" s="18">
        <v>33834.14</v>
      </c>
      <c r="V277" s="18">
        <v>83169.399999999994</v>
      </c>
      <c r="W277" s="18">
        <v>299789.92</v>
      </c>
      <c r="X277" s="18">
        <v>43467.97</v>
      </c>
      <c r="Y277" s="18">
        <v>71718.570000000007</v>
      </c>
      <c r="Z277" s="18">
        <v>0</v>
      </c>
      <c r="AA277" s="18">
        <v>71430</v>
      </c>
      <c r="AB277" s="18">
        <v>51430</v>
      </c>
      <c r="AC277" s="18">
        <v>71430</v>
      </c>
      <c r="AD277" s="18">
        <v>0</v>
      </c>
      <c r="AE277" s="18">
        <v>0</v>
      </c>
      <c r="AF277" s="16" t="s">
        <v>0</v>
      </c>
    </row>
    <row r="278" spans="1:32" ht="22.5" x14ac:dyDescent="0.2">
      <c r="A278" s="29" t="s">
        <v>1</v>
      </c>
      <c r="B278" s="116" t="s">
        <v>1</v>
      </c>
      <c r="C278" s="116"/>
      <c r="D278" s="116"/>
      <c r="E278" s="116"/>
      <c r="F278" s="116"/>
      <c r="G278" s="116"/>
      <c r="H278" s="116"/>
      <c r="I278" s="30">
        <v>602</v>
      </c>
      <c r="J278" s="31">
        <v>5</v>
      </c>
      <c r="K278" s="31">
        <v>3</v>
      </c>
      <c r="L278" s="32" t="s">
        <v>315</v>
      </c>
      <c r="M278" s="30" t="s">
        <v>2</v>
      </c>
      <c r="N278" s="33">
        <v>149020.68</v>
      </c>
      <c r="O278" s="33">
        <v>149020.68</v>
      </c>
      <c r="P278" s="33">
        <f t="shared" si="4"/>
        <v>100</v>
      </c>
      <c r="Q278" s="119"/>
      <c r="R278" s="120"/>
      <c r="S278" s="120"/>
      <c r="T278" s="17">
        <v>56730</v>
      </c>
      <c r="U278" s="18">
        <v>33834.14</v>
      </c>
      <c r="V278" s="18">
        <v>83169.399999999994</v>
      </c>
      <c r="W278" s="18">
        <v>299789.92</v>
      </c>
      <c r="X278" s="18">
        <v>43467.97</v>
      </c>
      <c r="Y278" s="18">
        <v>71718.570000000007</v>
      </c>
      <c r="Z278" s="18">
        <v>0</v>
      </c>
      <c r="AA278" s="18">
        <v>71430</v>
      </c>
      <c r="AB278" s="18">
        <v>51430</v>
      </c>
      <c r="AC278" s="18">
        <v>71430</v>
      </c>
      <c r="AD278" s="18">
        <v>0</v>
      </c>
      <c r="AE278" s="18">
        <v>0</v>
      </c>
      <c r="AF278" s="16" t="s">
        <v>0</v>
      </c>
    </row>
    <row r="279" spans="1:32" x14ac:dyDescent="0.2">
      <c r="A279" s="29" t="s">
        <v>148</v>
      </c>
      <c r="B279" s="116" t="s">
        <v>148</v>
      </c>
      <c r="C279" s="116"/>
      <c r="D279" s="116"/>
      <c r="E279" s="116"/>
      <c r="F279" s="116"/>
      <c r="G279" s="116"/>
      <c r="H279" s="116"/>
      <c r="I279" s="30">
        <v>602</v>
      </c>
      <c r="J279" s="31">
        <v>10</v>
      </c>
      <c r="K279" s="31">
        <v>0</v>
      </c>
      <c r="L279" s="32" t="s">
        <v>0</v>
      </c>
      <c r="M279" s="30" t="s">
        <v>0</v>
      </c>
      <c r="N279" s="33">
        <v>60000</v>
      </c>
      <c r="O279" s="33">
        <v>55000</v>
      </c>
      <c r="P279" s="33">
        <f t="shared" si="4"/>
        <v>91.666666666666657</v>
      </c>
      <c r="Q279" s="119"/>
      <c r="R279" s="120"/>
      <c r="S279" s="120"/>
      <c r="T279" s="17">
        <v>0</v>
      </c>
      <c r="U279" s="18">
        <v>60000</v>
      </c>
      <c r="V279" s="18"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6" t="s">
        <v>0</v>
      </c>
    </row>
    <row r="280" spans="1:32" x14ac:dyDescent="0.2">
      <c r="A280" s="29" t="s">
        <v>92</v>
      </c>
      <c r="B280" s="116" t="s">
        <v>92</v>
      </c>
      <c r="C280" s="116"/>
      <c r="D280" s="116"/>
      <c r="E280" s="116"/>
      <c r="F280" s="116"/>
      <c r="G280" s="116"/>
      <c r="H280" s="116"/>
      <c r="I280" s="30">
        <v>602</v>
      </c>
      <c r="J280" s="31">
        <v>10</v>
      </c>
      <c r="K280" s="31">
        <v>6</v>
      </c>
      <c r="L280" s="32" t="s">
        <v>0</v>
      </c>
      <c r="M280" s="30" t="s">
        <v>0</v>
      </c>
      <c r="N280" s="33">
        <v>60000</v>
      </c>
      <c r="O280" s="33">
        <v>55000</v>
      </c>
      <c r="P280" s="33">
        <f t="shared" si="4"/>
        <v>91.666666666666657</v>
      </c>
      <c r="Q280" s="119"/>
      <c r="R280" s="120"/>
      <c r="S280" s="120"/>
      <c r="T280" s="17">
        <v>0</v>
      </c>
      <c r="U280" s="18">
        <v>60000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6" t="s">
        <v>0</v>
      </c>
    </row>
    <row r="281" spans="1:32" ht="22.5" x14ac:dyDescent="0.2">
      <c r="A281" s="29" t="s">
        <v>90</v>
      </c>
      <c r="B281" s="116" t="s">
        <v>91</v>
      </c>
      <c r="C281" s="116"/>
      <c r="D281" s="116"/>
      <c r="E281" s="116"/>
      <c r="F281" s="116"/>
      <c r="G281" s="116"/>
      <c r="H281" s="116"/>
      <c r="I281" s="30">
        <v>602</v>
      </c>
      <c r="J281" s="31">
        <v>10</v>
      </c>
      <c r="K281" s="31">
        <v>6</v>
      </c>
      <c r="L281" s="32" t="s">
        <v>91</v>
      </c>
      <c r="M281" s="30" t="s">
        <v>0</v>
      </c>
      <c r="N281" s="33">
        <v>60000</v>
      </c>
      <c r="O281" s="33">
        <v>55000</v>
      </c>
      <c r="P281" s="33">
        <f t="shared" si="4"/>
        <v>91.666666666666657</v>
      </c>
      <c r="Q281" s="119"/>
      <c r="R281" s="120"/>
      <c r="S281" s="120"/>
      <c r="T281" s="17">
        <v>0</v>
      </c>
      <c r="U281" s="18">
        <v>60000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6" t="s">
        <v>0</v>
      </c>
    </row>
    <row r="282" spans="1:32" ht="22.5" x14ac:dyDescent="0.2">
      <c r="A282" s="29" t="s">
        <v>109</v>
      </c>
      <c r="B282" s="116" t="s">
        <v>110</v>
      </c>
      <c r="C282" s="116"/>
      <c r="D282" s="116"/>
      <c r="E282" s="116"/>
      <c r="F282" s="116"/>
      <c r="G282" s="116"/>
      <c r="H282" s="116"/>
      <c r="I282" s="30">
        <v>602</v>
      </c>
      <c r="J282" s="31">
        <v>10</v>
      </c>
      <c r="K282" s="31">
        <v>6</v>
      </c>
      <c r="L282" s="32" t="s">
        <v>110</v>
      </c>
      <c r="M282" s="30" t="s">
        <v>0</v>
      </c>
      <c r="N282" s="33">
        <v>60000</v>
      </c>
      <c r="O282" s="33">
        <v>55000</v>
      </c>
      <c r="P282" s="33">
        <f t="shared" si="4"/>
        <v>91.666666666666657</v>
      </c>
      <c r="Q282" s="119"/>
      <c r="R282" s="120"/>
      <c r="S282" s="120"/>
      <c r="T282" s="17">
        <v>0</v>
      </c>
      <c r="U282" s="18">
        <v>60000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6" t="s">
        <v>0</v>
      </c>
    </row>
    <row r="283" spans="1:32" ht="45" x14ac:dyDescent="0.2">
      <c r="A283" s="29" t="s">
        <v>154</v>
      </c>
      <c r="B283" s="116" t="s">
        <v>155</v>
      </c>
      <c r="C283" s="116"/>
      <c r="D283" s="116"/>
      <c r="E283" s="116"/>
      <c r="F283" s="116"/>
      <c r="G283" s="116"/>
      <c r="H283" s="116"/>
      <c r="I283" s="30">
        <v>602</v>
      </c>
      <c r="J283" s="31">
        <v>10</v>
      </c>
      <c r="K283" s="31">
        <v>6</v>
      </c>
      <c r="L283" s="32" t="s">
        <v>155</v>
      </c>
      <c r="M283" s="30" t="s">
        <v>0</v>
      </c>
      <c r="N283" s="33">
        <v>60000</v>
      </c>
      <c r="O283" s="33">
        <v>55000</v>
      </c>
      <c r="P283" s="33">
        <f t="shared" si="4"/>
        <v>91.666666666666657</v>
      </c>
      <c r="Q283" s="119"/>
      <c r="R283" s="120"/>
      <c r="S283" s="120"/>
      <c r="T283" s="17">
        <v>0</v>
      </c>
      <c r="U283" s="18">
        <v>60000</v>
      </c>
      <c r="V283" s="18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6" t="s">
        <v>0</v>
      </c>
    </row>
    <row r="284" spans="1:32" ht="22.5" x14ac:dyDescent="0.2">
      <c r="A284" s="29" t="s">
        <v>153</v>
      </c>
      <c r="B284" s="116" t="s">
        <v>152</v>
      </c>
      <c r="C284" s="116"/>
      <c r="D284" s="116"/>
      <c r="E284" s="116"/>
      <c r="F284" s="116"/>
      <c r="G284" s="116"/>
      <c r="H284" s="116"/>
      <c r="I284" s="30">
        <v>602</v>
      </c>
      <c r="J284" s="31">
        <v>10</v>
      </c>
      <c r="K284" s="31">
        <v>6</v>
      </c>
      <c r="L284" s="32" t="s">
        <v>152</v>
      </c>
      <c r="M284" s="30" t="s">
        <v>0</v>
      </c>
      <c r="N284" s="33">
        <v>60000</v>
      </c>
      <c r="O284" s="33">
        <v>55000</v>
      </c>
      <c r="P284" s="33">
        <f t="shared" si="4"/>
        <v>91.666666666666657</v>
      </c>
      <c r="Q284" s="119"/>
      <c r="R284" s="120"/>
      <c r="S284" s="120"/>
      <c r="T284" s="17">
        <v>0</v>
      </c>
      <c r="U284" s="18">
        <v>60000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s="18">
        <v>0</v>
      </c>
      <c r="AE284" s="18">
        <v>0</v>
      </c>
      <c r="AF284" s="16" t="s">
        <v>0</v>
      </c>
    </row>
    <row r="285" spans="1:32" x14ac:dyDescent="0.2">
      <c r="A285" s="29" t="s">
        <v>150</v>
      </c>
      <c r="B285" s="116" t="s">
        <v>150</v>
      </c>
      <c r="C285" s="116"/>
      <c r="D285" s="116"/>
      <c r="E285" s="116"/>
      <c r="F285" s="116"/>
      <c r="G285" s="116"/>
      <c r="H285" s="116"/>
      <c r="I285" s="30">
        <v>602</v>
      </c>
      <c r="J285" s="31">
        <v>10</v>
      </c>
      <c r="K285" s="31">
        <v>6</v>
      </c>
      <c r="L285" s="32" t="s">
        <v>152</v>
      </c>
      <c r="M285" s="30" t="s">
        <v>151</v>
      </c>
      <c r="N285" s="33">
        <v>60000</v>
      </c>
      <c r="O285" s="33">
        <v>55000</v>
      </c>
      <c r="P285" s="33">
        <f t="shared" si="4"/>
        <v>91.666666666666657</v>
      </c>
      <c r="Q285" s="119"/>
      <c r="R285" s="120"/>
      <c r="S285" s="120"/>
      <c r="T285" s="17">
        <v>0</v>
      </c>
      <c r="U285" s="18">
        <v>60000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s="18">
        <v>0</v>
      </c>
      <c r="AE285" s="18">
        <v>0</v>
      </c>
      <c r="AF285" s="16" t="s">
        <v>0</v>
      </c>
    </row>
    <row r="286" spans="1:32" x14ac:dyDescent="0.2">
      <c r="A286" s="29" t="s">
        <v>314</v>
      </c>
      <c r="B286" s="116" t="s">
        <v>314</v>
      </c>
      <c r="C286" s="116"/>
      <c r="D286" s="116"/>
      <c r="E286" s="116"/>
      <c r="F286" s="116"/>
      <c r="G286" s="116"/>
      <c r="H286" s="116"/>
      <c r="I286" s="30">
        <v>604</v>
      </c>
      <c r="J286" s="31">
        <v>0</v>
      </c>
      <c r="K286" s="31">
        <v>0</v>
      </c>
      <c r="L286" s="32" t="s">
        <v>0</v>
      </c>
      <c r="M286" s="30" t="s">
        <v>0</v>
      </c>
      <c r="N286" s="33">
        <v>7154893.3399999999</v>
      </c>
      <c r="O286" s="33">
        <v>6741426.5499999998</v>
      </c>
      <c r="P286" s="33">
        <f t="shared" si="4"/>
        <v>94.221202604258522</v>
      </c>
      <c r="Q286" s="119"/>
      <c r="R286" s="120"/>
      <c r="S286" s="120"/>
      <c r="T286" s="17">
        <v>1622445</v>
      </c>
      <c r="U286" s="18">
        <v>2356575.38</v>
      </c>
      <c r="V286" s="18">
        <v>4896864.49</v>
      </c>
      <c r="W286" s="18">
        <v>2053905</v>
      </c>
      <c r="X286" s="18">
        <v>1197916.6399999999</v>
      </c>
      <c r="Y286" s="18">
        <v>810416.03</v>
      </c>
      <c r="Z286" s="18">
        <v>1193358.96</v>
      </c>
      <c r="AA286" s="18">
        <v>1440370</v>
      </c>
      <c r="AB286" s="18">
        <v>1634110</v>
      </c>
      <c r="AC286" s="18">
        <v>1685020</v>
      </c>
      <c r="AD286" s="18">
        <v>1171250.3400000001</v>
      </c>
      <c r="AE286" s="18">
        <v>425375.99</v>
      </c>
      <c r="AF286" s="16" t="s">
        <v>0</v>
      </c>
    </row>
    <row r="287" spans="1:32" x14ac:dyDescent="0.2">
      <c r="A287" s="29" t="s">
        <v>27</v>
      </c>
      <c r="B287" s="116" t="s">
        <v>27</v>
      </c>
      <c r="C287" s="116"/>
      <c r="D287" s="116"/>
      <c r="E287" s="116"/>
      <c r="F287" s="116"/>
      <c r="G287" s="116"/>
      <c r="H287" s="116"/>
      <c r="I287" s="30">
        <v>604</v>
      </c>
      <c r="J287" s="31">
        <v>1</v>
      </c>
      <c r="K287" s="31">
        <v>0</v>
      </c>
      <c r="L287" s="32" t="s">
        <v>0</v>
      </c>
      <c r="M287" s="30" t="s">
        <v>0</v>
      </c>
      <c r="N287" s="33">
        <v>6662393.3399999999</v>
      </c>
      <c r="O287" s="33">
        <v>6253209.2300000004</v>
      </c>
      <c r="P287" s="33">
        <f t="shared" si="4"/>
        <v>93.858301527420778</v>
      </c>
      <c r="Q287" s="119"/>
      <c r="R287" s="120"/>
      <c r="S287" s="120"/>
      <c r="T287" s="17">
        <v>1463245</v>
      </c>
      <c r="U287" s="18">
        <v>2222844.62</v>
      </c>
      <c r="V287" s="18">
        <v>4211974.49</v>
      </c>
      <c r="W287" s="18">
        <v>1897205</v>
      </c>
      <c r="X287" s="18">
        <v>1131372.3</v>
      </c>
      <c r="Y287" s="18">
        <v>744934.84</v>
      </c>
      <c r="Z287" s="18">
        <v>1125734.8999999999</v>
      </c>
      <c r="AA287" s="18">
        <v>1281370</v>
      </c>
      <c r="AB287" s="18">
        <v>1477710</v>
      </c>
      <c r="AC287" s="18">
        <v>1525920</v>
      </c>
      <c r="AD287" s="18">
        <v>1092296.3500000001</v>
      </c>
      <c r="AE287" s="18">
        <v>345210.33</v>
      </c>
      <c r="AF287" s="16" t="s">
        <v>0</v>
      </c>
    </row>
    <row r="288" spans="1:32" ht="22.5" x14ac:dyDescent="0.2">
      <c r="A288" s="29" t="s">
        <v>26</v>
      </c>
      <c r="B288" s="116" t="s">
        <v>26</v>
      </c>
      <c r="C288" s="116"/>
      <c r="D288" s="116"/>
      <c r="E288" s="116"/>
      <c r="F288" s="116"/>
      <c r="G288" s="116"/>
      <c r="H288" s="116"/>
      <c r="I288" s="30">
        <v>604</v>
      </c>
      <c r="J288" s="31">
        <v>1</v>
      </c>
      <c r="K288" s="31">
        <v>6</v>
      </c>
      <c r="L288" s="32" t="s">
        <v>0</v>
      </c>
      <c r="M288" s="30" t="s">
        <v>0</v>
      </c>
      <c r="N288" s="33">
        <v>2185208.5</v>
      </c>
      <c r="O288" s="33">
        <v>2084382.77</v>
      </c>
      <c r="P288" s="33">
        <f t="shared" si="4"/>
        <v>95.385990398627868</v>
      </c>
      <c r="Q288" s="119"/>
      <c r="R288" s="120"/>
      <c r="S288" s="120"/>
      <c r="T288" s="17">
        <v>529705</v>
      </c>
      <c r="U288" s="18">
        <v>626041.69999999995</v>
      </c>
      <c r="V288" s="18">
        <v>1707114.09</v>
      </c>
      <c r="W288" s="18">
        <v>795315</v>
      </c>
      <c r="X288" s="18">
        <v>514561.44</v>
      </c>
      <c r="Y288" s="18">
        <v>70350.509999999995</v>
      </c>
      <c r="Z288" s="18">
        <v>407194.84</v>
      </c>
      <c r="AA288" s="18">
        <v>500530</v>
      </c>
      <c r="AB288" s="18">
        <v>474360</v>
      </c>
      <c r="AC288" s="18">
        <v>485140</v>
      </c>
      <c r="AD288" s="18">
        <v>419599.46</v>
      </c>
      <c r="AE288" s="18">
        <v>147460.54999999999</v>
      </c>
      <c r="AF288" s="16" t="s">
        <v>0</v>
      </c>
    </row>
    <row r="289" spans="1:32" ht="22.5" x14ac:dyDescent="0.2">
      <c r="A289" s="29" t="s">
        <v>297</v>
      </c>
      <c r="B289" s="116" t="s">
        <v>298</v>
      </c>
      <c r="C289" s="116"/>
      <c r="D289" s="116"/>
      <c r="E289" s="116"/>
      <c r="F289" s="116"/>
      <c r="G289" s="116"/>
      <c r="H289" s="116"/>
      <c r="I289" s="30">
        <v>604</v>
      </c>
      <c r="J289" s="31">
        <v>1</v>
      </c>
      <c r="K289" s="31">
        <v>6</v>
      </c>
      <c r="L289" s="32" t="s">
        <v>298</v>
      </c>
      <c r="M289" s="30" t="s">
        <v>0</v>
      </c>
      <c r="N289" s="33">
        <v>2185208.5</v>
      </c>
      <c r="O289" s="33">
        <v>2084382.77</v>
      </c>
      <c r="P289" s="33">
        <f t="shared" si="4"/>
        <v>95.385990398627868</v>
      </c>
      <c r="Q289" s="119"/>
      <c r="R289" s="120"/>
      <c r="S289" s="120"/>
      <c r="T289" s="17">
        <v>529705</v>
      </c>
      <c r="U289" s="18">
        <v>626041.69999999995</v>
      </c>
      <c r="V289" s="18">
        <v>1707114.09</v>
      </c>
      <c r="W289" s="18">
        <v>795315</v>
      </c>
      <c r="X289" s="18">
        <v>514561.44</v>
      </c>
      <c r="Y289" s="18">
        <v>70350.509999999995</v>
      </c>
      <c r="Z289" s="18">
        <v>407194.84</v>
      </c>
      <c r="AA289" s="18">
        <v>500530</v>
      </c>
      <c r="AB289" s="18">
        <v>474360</v>
      </c>
      <c r="AC289" s="18">
        <v>485140</v>
      </c>
      <c r="AD289" s="18">
        <v>419599.46</v>
      </c>
      <c r="AE289" s="18">
        <v>147460.54999999999</v>
      </c>
      <c r="AF289" s="16" t="s">
        <v>0</v>
      </c>
    </row>
    <row r="290" spans="1:32" ht="33.75" x14ac:dyDescent="0.2">
      <c r="A290" s="29" t="s">
        <v>304</v>
      </c>
      <c r="B290" s="116" t="s">
        <v>305</v>
      </c>
      <c r="C290" s="116"/>
      <c r="D290" s="116"/>
      <c r="E290" s="116"/>
      <c r="F290" s="116"/>
      <c r="G290" s="116"/>
      <c r="H290" s="116"/>
      <c r="I290" s="30">
        <v>604</v>
      </c>
      <c r="J290" s="31">
        <v>1</v>
      </c>
      <c r="K290" s="31">
        <v>6</v>
      </c>
      <c r="L290" s="32" t="s">
        <v>305</v>
      </c>
      <c r="M290" s="30" t="s">
        <v>0</v>
      </c>
      <c r="N290" s="33">
        <v>2185208.5</v>
      </c>
      <c r="O290" s="33">
        <v>2084382.77</v>
      </c>
      <c r="P290" s="33">
        <f t="shared" si="4"/>
        <v>95.385990398627868</v>
      </c>
      <c r="Q290" s="119"/>
      <c r="R290" s="120"/>
      <c r="S290" s="120"/>
      <c r="T290" s="17">
        <v>529705</v>
      </c>
      <c r="U290" s="18">
        <v>626041.69999999995</v>
      </c>
      <c r="V290" s="18">
        <v>1707114.09</v>
      </c>
      <c r="W290" s="18">
        <v>795315</v>
      </c>
      <c r="X290" s="18">
        <v>514561.44</v>
      </c>
      <c r="Y290" s="18">
        <v>70350.509999999995</v>
      </c>
      <c r="Z290" s="18">
        <v>407194.84</v>
      </c>
      <c r="AA290" s="18">
        <v>500530</v>
      </c>
      <c r="AB290" s="18">
        <v>474360</v>
      </c>
      <c r="AC290" s="18">
        <v>485140</v>
      </c>
      <c r="AD290" s="18">
        <v>419599.46</v>
      </c>
      <c r="AE290" s="18">
        <v>147460.54999999999</v>
      </c>
      <c r="AF290" s="16" t="s">
        <v>0</v>
      </c>
    </row>
    <row r="291" spans="1:32" x14ac:dyDescent="0.2">
      <c r="A291" s="29" t="s">
        <v>33</v>
      </c>
      <c r="B291" s="116" t="s">
        <v>313</v>
      </c>
      <c r="C291" s="116"/>
      <c r="D291" s="116"/>
      <c r="E291" s="116"/>
      <c r="F291" s="116"/>
      <c r="G291" s="116"/>
      <c r="H291" s="116"/>
      <c r="I291" s="30">
        <v>604</v>
      </c>
      <c r="J291" s="31">
        <v>1</v>
      </c>
      <c r="K291" s="31">
        <v>6</v>
      </c>
      <c r="L291" s="32" t="s">
        <v>313</v>
      </c>
      <c r="M291" s="30" t="s">
        <v>0</v>
      </c>
      <c r="N291" s="33">
        <v>2185208.5</v>
      </c>
      <c r="O291" s="33">
        <v>2084382.77</v>
      </c>
      <c r="P291" s="33">
        <f t="shared" si="4"/>
        <v>95.385990398627868</v>
      </c>
      <c r="Q291" s="119"/>
      <c r="R291" s="120"/>
      <c r="S291" s="120"/>
      <c r="T291" s="17">
        <v>529705</v>
      </c>
      <c r="U291" s="18">
        <v>626041.69999999995</v>
      </c>
      <c r="V291" s="18">
        <v>1707114.09</v>
      </c>
      <c r="W291" s="18">
        <v>795315</v>
      </c>
      <c r="X291" s="18">
        <v>514561.44</v>
      </c>
      <c r="Y291" s="18">
        <v>70350.509999999995</v>
      </c>
      <c r="Z291" s="18">
        <v>407194.84</v>
      </c>
      <c r="AA291" s="18">
        <v>500530</v>
      </c>
      <c r="AB291" s="18">
        <v>474360</v>
      </c>
      <c r="AC291" s="18">
        <v>485140</v>
      </c>
      <c r="AD291" s="18">
        <v>419599.46</v>
      </c>
      <c r="AE291" s="18">
        <v>147460.54999999999</v>
      </c>
      <c r="AF291" s="16" t="s">
        <v>0</v>
      </c>
    </row>
    <row r="292" spans="1:32" ht="22.5" x14ac:dyDescent="0.2">
      <c r="A292" s="29" t="s">
        <v>21</v>
      </c>
      <c r="B292" s="116" t="s">
        <v>312</v>
      </c>
      <c r="C292" s="116"/>
      <c r="D292" s="116"/>
      <c r="E292" s="116"/>
      <c r="F292" s="116"/>
      <c r="G292" s="116"/>
      <c r="H292" s="116"/>
      <c r="I292" s="30">
        <v>604</v>
      </c>
      <c r="J292" s="31">
        <v>1</v>
      </c>
      <c r="K292" s="31">
        <v>6</v>
      </c>
      <c r="L292" s="32" t="s">
        <v>312</v>
      </c>
      <c r="M292" s="30" t="s">
        <v>0</v>
      </c>
      <c r="N292" s="33">
        <v>166934.15</v>
      </c>
      <c r="O292" s="33">
        <v>128545.84</v>
      </c>
      <c r="P292" s="33">
        <f t="shared" si="4"/>
        <v>77.003920408136977</v>
      </c>
      <c r="Q292" s="119"/>
      <c r="R292" s="120"/>
      <c r="S292" s="120"/>
      <c r="T292" s="17">
        <v>59405</v>
      </c>
      <c r="U292" s="18">
        <v>16631.11</v>
      </c>
      <c r="V292" s="18">
        <v>116591.5</v>
      </c>
      <c r="W292" s="18">
        <v>125265</v>
      </c>
      <c r="X292" s="18">
        <v>70108.679999999993</v>
      </c>
      <c r="Y292" s="18">
        <v>13666.95</v>
      </c>
      <c r="Z292" s="18">
        <v>19932</v>
      </c>
      <c r="AA292" s="18">
        <v>50330</v>
      </c>
      <c r="AB292" s="18">
        <v>27160</v>
      </c>
      <c r="AC292" s="18">
        <v>47640</v>
      </c>
      <c r="AD292" s="18">
        <v>12636.22</v>
      </c>
      <c r="AE292" s="18">
        <v>33959.19</v>
      </c>
      <c r="AF292" s="16" t="s">
        <v>0</v>
      </c>
    </row>
    <row r="293" spans="1:32" ht="22.5" x14ac:dyDescent="0.2">
      <c r="A293" s="29" t="s">
        <v>4</v>
      </c>
      <c r="B293" s="116" t="s">
        <v>4</v>
      </c>
      <c r="C293" s="116"/>
      <c r="D293" s="116"/>
      <c r="E293" s="116"/>
      <c r="F293" s="116"/>
      <c r="G293" s="116"/>
      <c r="H293" s="116"/>
      <c r="I293" s="30">
        <v>604</v>
      </c>
      <c r="J293" s="31">
        <v>1</v>
      </c>
      <c r="K293" s="31">
        <v>6</v>
      </c>
      <c r="L293" s="32" t="s">
        <v>312</v>
      </c>
      <c r="M293" s="30" t="s">
        <v>5</v>
      </c>
      <c r="N293" s="33">
        <v>24961.15</v>
      </c>
      <c r="O293" s="33">
        <v>12057.99</v>
      </c>
      <c r="P293" s="33">
        <f t="shared" si="4"/>
        <v>48.307029123257536</v>
      </c>
      <c r="Q293" s="119"/>
      <c r="R293" s="120"/>
      <c r="S293" s="120"/>
      <c r="T293" s="17">
        <v>44805</v>
      </c>
      <c r="U293" s="18">
        <v>4361.74</v>
      </c>
      <c r="V293" s="18">
        <v>78138.850000000006</v>
      </c>
      <c r="W293" s="18">
        <v>71535</v>
      </c>
      <c r="X293" s="18">
        <v>19263.259999999998</v>
      </c>
      <c r="Y293" s="18">
        <v>1136.1500000000001</v>
      </c>
      <c r="Z293" s="18">
        <v>100</v>
      </c>
      <c r="AA293" s="18">
        <v>100</v>
      </c>
      <c r="AB293" s="18">
        <v>7810</v>
      </c>
      <c r="AC293" s="18">
        <v>33040</v>
      </c>
      <c r="AD293" s="18">
        <v>100</v>
      </c>
      <c r="AE293" s="18">
        <v>0</v>
      </c>
      <c r="AF293" s="16" t="s">
        <v>0</v>
      </c>
    </row>
    <row r="294" spans="1:32" ht="22.5" x14ac:dyDescent="0.2">
      <c r="A294" s="29" t="s">
        <v>1</v>
      </c>
      <c r="B294" s="116" t="s">
        <v>1</v>
      </c>
      <c r="C294" s="116"/>
      <c r="D294" s="116"/>
      <c r="E294" s="116"/>
      <c r="F294" s="116"/>
      <c r="G294" s="116"/>
      <c r="H294" s="116"/>
      <c r="I294" s="30">
        <v>604</v>
      </c>
      <c r="J294" s="31">
        <v>1</v>
      </c>
      <c r="K294" s="31">
        <v>6</v>
      </c>
      <c r="L294" s="32" t="s">
        <v>312</v>
      </c>
      <c r="M294" s="30" t="s">
        <v>2</v>
      </c>
      <c r="N294" s="33">
        <v>139100</v>
      </c>
      <c r="O294" s="33">
        <v>114724.85</v>
      </c>
      <c r="P294" s="33">
        <f t="shared" si="4"/>
        <v>82.476527677929553</v>
      </c>
      <c r="Q294" s="119"/>
      <c r="R294" s="120"/>
      <c r="S294" s="120"/>
      <c r="T294" s="17">
        <v>14600</v>
      </c>
      <c r="U294" s="18">
        <v>12269.37</v>
      </c>
      <c r="V294" s="18">
        <v>14000</v>
      </c>
      <c r="W294" s="18">
        <v>50230</v>
      </c>
      <c r="X294" s="18">
        <v>49735.42</v>
      </c>
      <c r="Y294" s="18">
        <v>12530.8</v>
      </c>
      <c r="Z294" s="18">
        <v>18069</v>
      </c>
      <c r="AA294" s="18">
        <v>50230</v>
      </c>
      <c r="AB294" s="18">
        <v>15600</v>
      </c>
      <c r="AC294" s="18">
        <v>14600</v>
      </c>
      <c r="AD294" s="18">
        <v>12536.22</v>
      </c>
      <c r="AE294" s="18">
        <v>33959.19</v>
      </c>
      <c r="AF294" s="16" t="s">
        <v>0</v>
      </c>
    </row>
    <row r="295" spans="1:32" x14ac:dyDescent="0.2">
      <c r="A295" s="29" t="s">
        <v>14</v>
      </c>
      <c r="B295" s="116" t="s">
        <v>14</v>
      </c>
      <c r="C295" s="116"/>
      <c r="D295" s="116"/>
      <c r="E295" s="116"/>
      <c r="F295" s="116"/>
      <c r="G295" s="116"/>
      <c r="H295" s="116"/>
      <c r="I295" s="30">
        <v>604</v>
      </c>
      <c r="J295" s="31">
        <v>1</v>
      </c>
      <c r="K295" s="31">
        <v>6</v>
      </c>
      <c r="L295" s="32" t="s">
        <v>312</v>
      </c>
      <c r="M295" s="30" t="s">
        <v>15</v>
      </c>
      <c r="N295" s="33">
        <v>2873</v>
      </c>
      <c r="O295" s="33">
        <v>1763</v>
      </c>
      <c r="P295" s="33">
        <f t="shared" si="4"/>
        <v>61.364427427775844</v>
      </c>
      <c r="Q295" s="119"/>
      <c r="R295" s="120"/>
      <c r="S295" s="120"/>
      <c r="T295" s="17">
        <v>0</v>
      </c>
      <c r="U295" s="18">
        <v>0</v>
      </c>
      <c r="V295" s="18">
        <v>24452.65</v>
      </c>
      <c r="W295" s="18">
        <v>3500</v>
      </c>
      <c r="X295" s="18">
        <v>1110</v>
      </c>
      <c r="Y295" s="18">
        <v>0</v>
      </c>
      <c r="Z295" s="18">
        <v>1763</v>
      </c>
      <c r="AA295" s="18">
        <v>0</v>
      </c>
      <c r="AB295" s="18">
        <v>3750</v>
      </c>
      <c r="AC295" s="18">
        <v>0</v>
      </c>
      <c r="AD295" s="18">
        <v>0</v>
      </c>
      <c r="AE295" s="18">
        <v>0</v>
      </c>
      <c r="AF295" s="16" t="s">
        <v>0</v>
      </c>
    </row>
    <row r="296" spans="1:32" ht="22.5" x14ac:dyDescent="0.2">
      <c r="A296" s="29" t="s">
        <v>19</v>
      </c>
      <c r="B296" s="116" t="s">
        <v>311</v>
      </c>
      <c r="C296" s="116"/>
      <c r="D296" s="116"/>
      <c r="E296" s="116"/>
      <c r="F296" s="116"/>
      <c r="G296" s="116"/>
      <c r="H296" s="116"/>
      <c r="I296" s="30">
        <v>604</v>
      </c>
      <c r="J296" s="31">
        <v>1</v>
      </c>
      <c r="K296" s="31">
        <v>6</v>
      </c>
      <c r="L296" s="32" t="s">
        <v>311</v>
      </c>
      <c r="M296" s="30" t="s">
        <v>0</v>
      </c>
      <c r="N296" s="33">
        <v>2017850</v>
      </c>
      <c r="O296" s="33">
        <v>1955412.58</v>
      </c>
      <c r="P296" s="33">
        <f t="shared" si="4"/>
        <v>96.905745223876906</v>
      </c>
      <c r="Q296" s="119"/>
      <c r="R296" s="120"/>
      <c r="S296" s="120"/>
      <c r="T296" s="17">
        <v>470300</v>
      </c>
      <c r="U296" s="18">
        <v>609410.59</v>
      </c>
      <c r="V296" s="18">
        <v>1590522.59</v>
      </c>
      <c r="W296" s="18">
        <v>670050</v>
      </c>
      <c r="X296" s="18">
        <v>444202.76</v>
      </c>
      <c r="Y296" s="18">
        <v>56510.45</v>
      </c>
      <c r="Z296" s="18">
        <v>387261.6</v>
      </c>
      <c r="AA296" s="18">
        <v>450200</v>
      </c>
      <c r="AB296" s="18">
        <v>447200</v>
      </c>
      <c r="AC296" s="18">
        <v>437500</v>
      </c>
      <c r="AD296" s="18">
        <v>406963.24</v>
      </c>
      <c r="AE296" s="18">
        <v>113501.36</v>
      </c>
      <c r="AF296" s="16" t="s">
        <v>0</v>
      </c>
    </row>
    <row r="297" spans="1:32" ht="22.5" x14ac:dyDescent="0.2">
      <c r="A297" s="29" t="s">
        <v>4</v>
      </c>
      <c r="B297" s="116" t="s">
        <v>4</v>
      </c>
      <c r="C297" s="116"/>
      <c r="D297" s="116"/>
      <c r="E297" s="116"/>
      <c r="F297" s="116"/>
      <c r="G297" s="116"/>
      <c r="H297" s="116"/>
      <c r="I297" s="30">
        <v>604</v>
      </c>
      <c r="J297" s="31">
        <v>1</v>
      </c>
      <c r="K297" s="31">
        <v>6</v>
      </c>
      <c r="L297" s="32" t="s">
        <v>311</v>
      </c>
      <c r="M297" s="30" t="s">
        <v>5</v>
      </c>
      <c r="N297" s="33">
        <v>2017850</v>
      </c>
      <c r="O297" s="33">
        <v>1955412.58</v>
      </c>
      <c r="P297" s="33">
        <f t="shared" si="4"/>
        <v>96.905745223876906</v>
      </c>
      <c r="Q297" s="119"/>
      <c r="R297" s="120"/>
      <c r="S297" s="120"/>
      <c r="T297" s="17">
        <v>470300</v>
      </c>
      <c r="U297" s="18">
        <v>609410.59</v>
      </c>
      <c r="V297" s="18">
        <v>1590522.59</v>
      </c>
      <c r="W297" s="18">
        <v>670050</v>
      </c>
      <c r="X297" s="18">
        <v>444202.76</v>
      </c>
      <c r="Y297" s="18">
        <v>56510.45</v>
      </c>
      <c r="Z297" s="18">
        <v>387261.6</v>
      </c>
      <c r="AA297" s="18">
        <v>450200</v>
      </c>
      <c r="AB297" s="18">
        <v>447200</v>
      </c>
      <c r="AC297" s="18">
        <v>437500</v>
      </c>
      <c r="AD297" s="18">
        <v>406963.24</v>
      </c>
      <c r="AE297" s="18">
        <v>113501.36</v>
      </c>
      <c r="AF297" s="16" t="s">
        <v>0</v>
      </c>
    </row>
    <row r="298" spans="1:32" x14ac:dyDescent="0.2">
      <c r="A298" s="29" t="s">
        <v>17</v>
      </c>
      <c r="B298" s="116" t="s">
        <v>310</v>
      </c>
      <c r="C298" s="116"/>
      <c r="D298" s="116"/>
      <c r="E298" s="116"/>
      <c r="F298" s="116"/>
      <c r="G298" s="116"/>
      <c r="H298" s="116"/>
      <c r="I298" s="30">
        <v>604</v>
      </c>
      <c r="J298" s="31">
        <v>1</v>
      </c>
      <c r="K298" s="31">
        <v>6</v>
      </c>
      <c r="L298" s="32" t="s">
        <v>310</v>
      </c>
      <c r="M298" s="30" t="s">
        <v>0</v>
      </c>
      <c r="N298" s="33">
        <v>424.35</v>
      </c>
      <c r="O298" s="33">
        <v>424.35</v>
      </c>
      <c r="P298" s="33">
        <f t="shared" si="4"/>
        <v>100</v>
      </c>
      <c r="Q298" s="119"/>
      <c r="R298" s="120"/>
      <c r="S298" s="120"/>
      <c r="T298" s="17">
        <v>0</v>
      </c>
      <c r="U298" s="18">
        <v>0</v>
      </c>
      <c r="V298" s="18">
        <v>0</v>
      </c>
      <c r="W298" s="18">
        <v>0</v>
      </c>
      <c r="X298" s="18">
        <v>250</v>
      </c>
      <c r="Y298" s="18">
        <v>173.11</v>
      </c>
      <c r="Z298" s="18">
        <v>1.24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6" t="s">
        <v>0</v>
      </c>
    </row>
    <row r="299" spans="1:32" x14ac:dyDescent="0.2">
      <c r="A299" s="29" t="s">
        <v>14</v>
      </c>
      <c r="B299" s="116" t="s">
        <v>14</v>
      </c>
      <c r="C299" s="116"/>
      <c r="D299" s="116"/>
      <c r="E299" s="116"/>
      <c r="F299" s="116"/>
      <c r="G299" s="116"/>
      <c r="H299" s="116"/>
      <c r="I299" s="30">
        <v>604</v>
      </c>
      <c r="J299" s="31">
        <v>1</v>
      </c>
      <c r="K299" s="31">
        <v>6</v>
      </c>
      <c r="L299" s="32" t="s">
        <v>310</v>
      </c>
      <c r="M299" s="30" t="s">
        <v>15</v>
      </c>
      <c r="N299" s="33">
        <v>424.35</v>
      </c>
      <c r="O299" s="33">
        <v>424.35</v>
      </c>
      <c r="P299" s="33">
        <f t="shared" si="4"/>
        <v>100</v>
      </c>
      <c r="Q299" s="119"/>
      <c r="R299" s="120"/>
      <c r="S299" s="120"/>
      <c r="T299" s="17">
        <v>0</v>
      </c>
      <c r="U299" s="18">
        <v>0</v>
      </c>
      <c r="V299" s="18">
        <v>0</v>
      </c>
      <c r="W299" s="18">
        <v>0</v>
      </c>
      <c r="X299" s="18">
        <v>250</v>
      </c>
      <c r="Y299" s="18">
        <v>173.11</v>
      </c>
      <c r="Z299" s="18">
        <v>1.24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6" t="s">
        <v>0</v>
      </c>
    </row>
    <row r="300" spans="1:32" x14ac:dyDescent="0.2">
      <c r="A300" s="29" t="s">
        <v>13</v>
      </c>
      <c r="B300" s="116" t="s">
        <v>13</v>
      </c>
      <c r="C300" s="116"/>
      <c r="D300" s="116"/>
      <c r="E300" s="116"/>
      <c r="F300" s="116"/>
      <c r="G300" s="116"/>
      <c r="H300" s="116"/>
      <c r="I300" s="30">
        <v>604</v>
      </c>
      <c r="J300" s="31">
        <v>1</v>
      </c>
      <c r="K300" s="31">
        <v>13</v>
      </c>
      <c r="L300" s="32" t="s">
        <v>0</v>
      </c>
      <c r="M300" s="30" t="s">
        <v>0</v>
      </c>
      <c r="N300" s="33">
        <v>4477184.84</v>
      </c>
      <c r="O300" s="33">
        <v>4168826.46</v>
      </c>
      <c r="P300" s="33">
        <f t="shared" si="4"/>
        <v>93.112672560554827</v>
      </c>
      <c r="Q300" s="119"/>
      <c r="R300" s="120"/>
      <c r="S300" s="120"/>
      <c r="T300" s="17">
        <v>933540</v>
      </c>
      <c r="U300" s="18">
        <v>1596802.92</v>
      </c>
      <c r="V300" s="18">
        <v>2129860.4</v>
      </c>
      <c r="W300" s="18">
        <v>1101890</v>
      </c>
      <c r="X300" s="18">
        <v>616810.86</v>
      </c>
      <c r="Y300" s="18">
        <v>674584.33</v>
      </c>
      <c r="Z300" s="18">
        <v>718540.06</v>
      </c>
      <c r="AA300" s="18">
        <v>780840</v>
      </c>
      <c r="AB300" s="18">
        <v>1003350</v>
      </c>
      <c r="AC300" s="18">
        <v>915780</v>
      </c>
      <c r="AD300" s="18">
        <v>672696.89</v>
      </c>
      <c r="AE300" s="18">
        <v>197749.78</v>
      </c>
      <c r="AF300" s="16" t="s">
        <v>0</v>
      </c>
    </row>
    <row r="301" spans="1:32" ht="22.5" x14ac:dyDescent="0.2">
      <c r="A301" s="29" t="s">
        <v>297</v>
      </c>
      <c r="B301" s="116" t="s">
        <v>298</v>
      </c>
      <c r="C301" s="116"/>
      <c r="D301" s="116"/>
      <c r="E301" s="116"/>
      <c r="F301" s="116"/>
      <c r="G301" s="116"/>
      <c r="H301" s="116"/>
      <c r="I301" s="30">
        <v>604</v>
      </c>
      <c r="J301" s="31">
        <v>1</v>
      </c>
      <c r="K301" s="31">
        <v>13</v>
      </c>
      <c r="L301" s="32" t="s">
        <v>298</v>
      </c>
      <c r="M301" s="30" t="s">
        <v>0</v>
      </c>
      <c r="N301" s="33">
        <v>4477184.84</v>
      </c>
      <c r="O301" s="33">
        <v>4168826.46</v>
      </c>
      <c r="P301" s="33">
        <f t="shared" si="4"/>
        <v>93.112672560554827</v>
      </c>
      <c r="Q301" s="119"/>
      <c r="R301" s="120"/>
      <c r="S301" s="120"/>
      <c r="T301" s="17">
        <v>920500</v>
      </c>
      <c r="U301" s="18">
        <v>1596802.92</v>
      </c>
      <c r="V301" s="18">
        <v>2129860.4</v>
      </c>
      <c r="W301" s="18">
        <v>1088850</v>
      </c>
      <c r="X301" s="18">
        <v>616810.86</v>
      </c>
      <c r="Y301" s="18">
        <v>674584.33</v>
      </c>
      <c r="Z301" s="18">
        <v>718540.06</v>
      </c>
      <c r="AA301" s="18">
        <v>745500</v>
      </c>
      <c r="AB301" s="18">
        <v>1003350</v>
      </c>
      <c r="AC301" s="18">
        <v>889700</v>
      </c>
      <c r="AD301" s="18">
        <v>672696.89</v>
      </c>
      <c r="AE301" s="18">
        <v>197749.78</v>
      </c>
      <c r="AF301" s="16" t="s">
        <v>0</v>
      </c>
    </row>
    <row r="302" spans="1:32" ht="22.5" x14ac:dyDescent="0.2">
      <c r="A302" s="29" t="s">
        <v>295</v>
      </c>
      <c r="B302" s="116" t="s">
        <v>296</v>
      </c>
      <c r="C302" s="116"/>
      <c r="D302" s="116"/>
      <c r="E302" s="116"/>
      <c r="F302" s="116"/>
      <c r="G302" s="116"/>
      <c r="H302" s="116"/>
      <c r="I302" s="30">
        <v>604</v>
      </c>
      <c r="J302" s="31">
        <v>1</v>
      </c>
      <c r="K302" s="31">
        <v>13</v>
      </c>
      <c r="L302" s="32" t="s">
        <v>296</v>
      </c>
      <c r="M302" s="30" t="s">
        <v>0</v>
      </c>
      <c r="N302" s="33">
        <v>57834.84</v>
      </c>
      <c r="O302" s="33">
        <v>44420</v>
      </c>
      <c r="P302" s="33">
        <f t="shared" si="4"/>
        <v>76.804915514592949</v>
      </c>
      <c r="Q302" s="119"/>
      <c r="R302" s="120"/>
      <c r="S302" s="120"/>
      <c r="T302" s="17">
        <v>0</v>
      </c>
      <c r="U302" s="18">
        <v>0</v>
      </c>
      <c r="V302" s="18">
        <v>758985.16</v>
      </c>
      <c r="W302" s="18">
        <v>0</v>
      </c>
      <c r="X302" s="18">
        <v>57834.84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6" t="s">
        <v>0</v>
      </c>
    </row>
    <row r="303" spans="1:32" ht="33.75" x14ac:dyDescent="0.2">
      <c r="A303" s="29" t="s">
        <v>308</v>
      </c>
      <c r="B303" s="116" t="s">
        <v>309</v>
      </c>
      <c r="C303" s="116"/>
      <c r="D303" s="116"/>
      <c r="E303" s="116"/>
      <c r="F303" s="116"/>
      <c r="G303" s="116"/>
      <c r="H303" s="116"/>
      <c r="I303" s="30">
        <v>604</v>
      </c>
      <c r="J303" s="31">
        <v>1</v>
      </c>
      <c r="K303" s="31">
        <v>13</v>
      </c>
      <c r="L303" s="32" t="s">
        <v>309</v>
      </c>
      <c r="M303" s="30" t="s">
        <v>0</v>
      </c>
      <c r="N303" s="33">
        <v>57834.84</v>
      </c>
      <c r="O303" s="33">
        <v>44420</v>
      </c>
      <c r="P303" s="33">
        <f t="shared" si="4"/>
        <v>76.804915514592949</v>
      </c>
      <c r="Q303" s="119"/>
      <c r="R303" s="120"/>
      <c r="S303" s="120"/>
      <c r="T303" s="17">
        <v>0</v>
      </c>
      <c r="U303" s="18">
        <v>0</v>
      </c>
      <c r="V303" s="18">
        <v>758985.16</v>
      </c>
      <c r="W303" s="18">
        <v>0</v>
      </c>
      <c r="X303" s="18">
        <v>57834.84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6" t="s">
        <v>0</v>
      </c>
    </row>
    <row r="304" spans="1:32" ht="22.5" x14ac:dyDescent="0.2">
      <c r="A304" s="29" t="s">
        <v>307</v>
      </c>
      <c r="B304" s="116" t="s">
        <v>306</v>
      </c>
      <c r="C304" s="116"/>
      <c r="D304" s="116"/>
      <c r="E304" s="116"/>
      <c r="F304" s="116"/>
      <c r="G304" s="116"/>
      <c r="H304" s="116"/>
      <c r="I304" s="30">
        <v>604</v>
      </c>
      <c r="J304" s="31">
        <v>1</v>
      </c>
      <c r="K304" s="31">
        <v>13</v>
      </c>
      <c r="L304" s="32" t="s">
        <v>306</v>
      </c>
      <c r="M304" s="30" t="s">
        <v>0</v>
      </c>
      <c r="N304" s="33">
        <v>57834.84</v>
      </c>
      <c r="O304" s="33">
        <v>44420</v>
      </c>
      <c r="P304" s="33">
        <f t="shared" si="4"/>
        <v>76.804915514592949</v>
      </c>
      <c r="Q304" s="119"/>
      <c r="R304" s="120"/>
      <c r="S304" s="120"/>
      <c r="T304" s="17">
        <v>0</v>
      </c>
      <c r="U304" s="18">
        <v>0</v>
      </c>
      <c r="V304" s="18">
        <v>758985.16</v>
      </c>
      <c r="W304" s="18">
        <v>0</v>
      </c>
      <c r="X304" s="18">
        <v>57834.84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6" t="s">
        <v>0</v>
      </c>
    </row>
    <row r="305" spans="1:32" ht="22.5" x14ac:dyDescent="0.2">
      <c r="A305" s="29" t="s">
        <v>4</v>
      </c>
      <c r="B305" s="116" t="s">
        <v>4</v>
      </c>
      <c r="C305" s="116"/>
      <c r="D305" s="116"/>
      <c r="E305" s="116"/>
      <c r="F305" s="116"/>
      <c r="G305" s="116"/>
      <c r="H305" s="116"/>
      <c r="I305" s="30">
        <v>604</v>
      </c>
      <c r="J305" s="31">
        <v>1</v>
      </c>
      <c r="K305" s="31">
        <v>13</v>
      </c>
      <c r="L305" s="32" t="s">
        <v>306</v>
      </c>
      <c r="M305" s="30" t="s">
        <v>5</v>
      </c>
      <c r="N305" s="33">
        <v>57834.84</v>
      </c>
      <c r="O305" s="33">
        <v>44420</v>
      </c>
      <c r="P305" s="33">
        <f t="shared" si="4"/>
        <v>76.804915514592949</v>
      </c>
      <c r="Q305" s="119"/>
      <c r="R305" s="120"/>
      <c r="S305" s="120"/>
      <c r="T305" s="17">
        <v>0</v>
      </c>
      <c r="U305" s="18">
        <v>0</v>
      </c>
      <c r="V305" s="18">
        <v>0</v>
      </c>
      <c r="W305" s="18">
        <v>0</v>
      </c>
      <c r="X305" s="18">
        <v>57834.84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6" t="s">
        <v>0</v>
      </c>
    </row>
    <row r="306" spans="1:32" ht="33.75" x14ac:dyDescent="0.2">
      <c r="A306" s="29" t="s">
        <v>304</v>
      </c>
      <c r="B306" s="116" t="s">
        <v>305</v>
      </c>
      <c r="C306" s="116"/>
      <c r="D306" s="116"/>
      <c r="E306" s="116"/>
      <c r="F306" s="116"/>
      <c r="G306" s="116"/>
      <c r="H306" s="116"/>
      <c r="I306" s="30">
        <v>604</v>
      </c>
      <c r="J306" s="31">
        <v>1</v>
      </c>
      <c r="K306" s="31">
        <v>13</v>
      </c>
      <c r="L306" s="32" t="s">
        <v>305</v>
      </c>
      <c r="M306" s="30" t="s">
        <v>0</v>
      </c>
      <c r="N306" s="33">
        <v>4419350</v>
      </c>
      <c r="O306" s="33">
        <v>4124406.46</v>
      </c>
      <c r="P306" s="33">
        <f t="shared" si="4"/>
        <v>93.326087773088801</v>
      </c>
      <c r="Q306" s="119"/>
      <c r="R306" s="120"/>
      <c r="S306" s="120"/>
      <c r="T306" s="17">
        <v>920500</v>
      </c>
      <c r="U306" s="18">
        <v>1596802.92</v>
      </c>
      <c r="V306" s="18">
        <v>1370875.24</v>
      </c>
      <c r="W306" s="18">
        <v>1088850</v>
      </c>
      <c r="X306" s="18">
        <v>558976.02</v>
      </c>
      <c r="Y306" s="18">
        <v>674584.33</v>
      </c>
      <c r="Z306" s="18">
        <v>718540.06</v>
      </c>
      <c r="AA306" s="18">
        <v>745500</v>
      </c>
      <c r="AB306" s="18">
        <v>1003350</v>
      </c>
      <c r="AC306" s="18">
        <v>889700</v>
      </c>
      <c r="AD306" s="18">
        <v>672696.89</v>
      </c>
      <c r="AE306" s="18">
        <v>197749.78</v>
      </c>
      <c r="AF306" s="16" t="s">
        <v>0</v>
      </c>
    </row>
    <row r="307" spans="1:32" ht="33.75" x14ac:dyDescent="0.2">
      <c r="A307" s="29" t="s">
        <v>302</v>
      </c>
      <c r="B307" s="116" t="s">
        <v>303</v>
      </c>
      <c r="C307" s="116"/>
      <c r="D307" s="116"/>
      <c r="E307" s="116"/>
      <c r="F307" s="116"/>
      <c r="G307" s="116"/>
      <c r="H307" s="116"/>
      <c r="I307" s="30">
        <v>604</v>
      </c>
      <c r="J307" s="31">
        <v>1</v>
      </c>
      <c r="K307" s="31">
        <v>13</v>
      </c>
      <c r="L307" s="32" t="s">
        <v>303</v>
      </c>
      <c r="M307" s="30" t="s">
        <v>0</v>
      </c>
      <c r="N307" s="33">
        <v>4419350</v>
      </c>
      <c r="O307" s="33">
        <v>4124406.46</v>
      </c>
      <c r="P307" s="33">
        <f t="shared" si="4"/>
        <v>93.326087773088801</v>
      </c>
      <c r="Q307" s="119"/>
      <c r="R307" s="120"/>
      <c r="S307" s="120"/>
      <c r="T307" s="17">
        <v>920500</v>
      </c>
      <c r="U307" s="18">
        <v>1596802.92</v>
      </c>
      <c r="V307" s="18">
        <v>1370875.24</v>
      </c>
      <c r="W307" s="18">
        <v>1088850</v>
      </c>
      <c r="X307" s="18">
        <v>558976.02</v>
      </c>
      <c r="Y307" s="18">
        <v>674584.33</v>
      </c>
      <c r="Z307" s="18">
        <v>718540.06</v>
      </c>
      <c r="AA307" s="18">
        <v>745500</v>
      </c>
      <c r="AB307" s="18">
        <v>1003350</v>
      </c>
      <c r="AC307" s="18">
        <v>889700</v>
      </c>
      <c r="AD307" s="18">
        <v>672696.89</v>
      </c>
      <c r="AE307" s="18">
        <v>197749.78</v>
      </c>
      <c r="AF307" s="16" t="s">
        <v>0</v>
      </c>
    </row>
    <row r="308" spans="1:32" ht="22.5" x14ac:dyDescent="0.2">
      <c r="A308" s="29" t="s">
        <v>76</v>
      </c>
      <c r="B308" s="116" t="s">
        <v>301</v>
      </c>
      <c r="C308" s="116"/>
      <c r="D308" s="116"/>
      <c r="E308" s="116"/>
      <c r="F308" s="116"/>
      <c r="G308" s="116"/>
      <c r="H308" s="116"/>
      <c r="I308" s="30">
        <v>604</v>
      </c>
      <c r="J308" s="31">
        <v>1</v>
      </c>
      <c r="K308" s="31">
        <v>13</v>
      </c>
      <c r="L308" s="32" t="s">
        <v>301</v>
      </c>
      <c r="M308" s="30" t="s">
        <v>0</v>
      </c>
      <c r="N308" s="33">
        <v>4419350</v>
      </c>
      <c r="O308" s="33">
        <v>4124406.46</v>
      </c>
      <c r="P308" s="33">
        <f t="shared" si="4"/>
        <v>93.326087773088801</v>
      </c>
      <c r="Q308" s="119"/>
      <c r="R308" s="120"/>
      <c r="S308" s="120"/>
      <c r="T308" s="17">
        <v>920500</v>
      </c>
      <c r="U308" s="18">
        <v>1596802.92</v>
      </c>
      <c r="V308" s="18">
        <v>1370875.24</v>
      </c>
      <c r="W308" s="18">
        <v>1088850</v>
      </c>
      <c r="X308" s="18">
        <v>558976.02</v>
      </c>
      <c r="Y308" s="18">
        <v>674584.33</v>
      </c>
      <c r="Z308" s="18">
        <v>718540.06</v>
      </c>
      <c r="AA308" s="18">
        <v>745500</v>
      </c>
      <c r="AB308" s="18">
        <v>1003350</v>
      </c>
      <c r="AC308" s="18">
        <v>889700</v>
      </c>
      <c r="AD308" s="18">
        <v>672696.89</v>
      </c>
      <c r="AE308" s="18">
        <v>197749.78</v>
      </c>
      <c r="AF308" s="16" t="s">
        <v>0</v>
      </c>
    </row>
    <row r="309" spans="1:32" ht="22.5" customHeight="1" x14ac:dyDescent="0.2">
      <c r="A309" s="29" t="s">
        <v>182</v>
      </c>
      <c r="B309" s="116" t="s">
        <v>182</v>
      </c>
      <c r="C309" s="116"/>
      <c r="D309" s="116"/>
      <c r="E309" s="116"/>
      <c r="F309" s="116"/>
      <c r="G309" s="116"/>
      <c r="H309" s="116"/>
      <c r="I309" s="30">
        <v>604</v>
      </c>
      <c r="J309" s="31">
        <v>1</v>
      </c>
      <c r="K309" s="31">
        <v>13</v>
      </c>
      <c r="L309" s="32" t="s">
        <v>301</v>
      </c>
      <c r="M309" s="30" t="s">
        <v>183</v>
      </c>
      <c r="N309" s="33">
        <v>3922250</v>
      </c>
      <c r="O309" s="33">
        <v>3693605.59</v>
      </c>
      <c r="P309" s="33">
        <f t="shared" si="4"/>
        <v>94.170580406654338</v>
      </c>
      <c r="Q309" s="119"/>
      <c r="R309" s="120"/>
      <c r="S309" s="120"/>
      <c r="T309" s="17">
        <v>739800</v>
      </c>
      <c r="U309" s="18">
        <v>1307953.05</v>
      </c>
      <c r="V309" s="18">
        <v>1337075.24</v>
      </c>
      <c r="W309" s="18">
        <v>998800</v>
      </c>
      <c r="X309" s="18">
        <v>481434.77</v>
      </c>
      <c r="Y309" s="18">
        <v>664580.24</v>
      </c>
      <c r="Z309" s="18">
        <v>626915.26</v>
      </c>
      <c r="AA309" s="18">
        <v>739800</v>
      </c>
      <c r="AB309" s="18">
        <v>996800</v>
      </c>
      <c r="AC309" s="18">
        <v>739800</v>
      </c>
      <c r="AD309" s="18">
        <v>648765.05000000005</v>
      </c>
      <c r="AE309" s="18">
        <v>192601.63</v>
      </c>
      <c r="AF309" s="16" t="s">
        <v>0</v>
      </c>
    </row>
    <row r="310" spans="1:32" ht="22.5" x14ac:dyDescent="0.2">
      <c r="A310" s="29" t="s">
        <v>1</v>
      </c>
      <c r="B310" s="116" t="s">
        <v>1</v>
      </c>
      <c r="C310" s="116"/>
      <c r="D310" s="116"/>
      <c r="E310" s="116"/>
      <c r="F310" s="116"/>
      <c r="G310" s="116"/>
      <c r="H310" s="116"/>
      <c r="I310" s="30">
        <v>604</v>
      </c>
      <c r="J310" s="31">
        <v>1</v>
      </c>
      <c r="K310" s="31">
        <v>13</v>
      </c>
      <c r="L310" s="32" t="s">
        <v>301</v>
      </c>
      <c r="M310" s="30" t="s">
        <v>2</v>
      </c>
      <c r="N310" s="33">
        <v>495082.34</v>
      </c>
      <c r="O310" s="33">
        <v>429738.21</v>
      </c>
      <c r="P310" s="33">
        <f t="shared" si="4"/>
        <v>86.80136116347839</v>
      </c>
      <c r="Q310" s="119"/>
      <c r="R310" s="120"/>
      <c r="S310" s="120"/>
      <c r="T310" s="17">
        <v>180700</v>
      </c>
      <c r="U310" s="18">
        <v>288849.87</v>
      </c>
      <c r="V310" s="18">
        <v>33800</v>
      </c>
      <c r="W310" s="18">
        <v>89200</v>
      </c>
      <c r="X310" s="18">
        <v>76586.25</v>
      </c>
      <c r="Y310" s="18">
        <v>10004.09</v>
      </c>
      <c r="Z310" s="18">
        <v>90562.14</v>
      </c>
      <c r="AA310" s="18">
        <v>5700</v>
      </c>
      <c r="AB310" s="18">
        <v>5700</v>
      </c>
      <c r="AC310" s="18">
        <v>149900</v>
      </c>
      <c r="AD310" s="18">
        <v>23931.84</v>
      </c>
      <c r="AE310" s="18">
        <v>5148.1499999999996</v>
      </c>
      <c r="AF310" s="16" t="s">
        <v>0</v>
      </c>
    </row>
    <row r="311" spans="1:32" x14ac:dyDescent="0.2">
      <c r="A311" s="29" t="s">
        <v>14</v>
      </c>
      <c r="B311" s="116" t="s">
        <v>14</v>
      </c>
      <c r="C311" s="116"/>
      <c r="D311" s="116"/>
      <c r="E311" s="116"/>
      <c r="F311" s="116"/>
      <c r="G311" s="116"/>
      <c r="H311" s="116"/>
      <c r="I311" s="30">
        <v>604</v>
      </c>
      <c r="J311" s="31">
        <v>1</v>
      </c>
      <c r="K311" s="31">
        <v>13</v>
      </c>
      <c r="L311" s="32" t="s">
        <v>301</v>
      </c>
      <c r="M311" s="30" t="s">
        <v>15</v>
      </c>
      <c r="N311" s="33">
        <v>2017.66</v>
      </c>
      <c r="O311" s="33">
        <v>1062.6600000000001</v>
      </c>
      <c r="P311" s="33">
        <f t="shared" si="4"/>
        <v>52.667942071508577</v>
      </c>
      <c r="Q311" s="119"/>
      <c r="R311" s="120"/>
      <c r="S311" s="120"/>
      <c r="T311" s="17">
        <v>0</v>
      </c>
      <c r="U311" s="18">
        <v>0</v>
      </c>
      <c r="V311" s="18">
        <v>0</v>
      </c>
      <c r="W311" s="18">
        <v>850</v>
      </c>
      <c r="X311" s="18">
        <v>955</v>
      </c>
      <c r="Y311" s="18">
        <v>0</v>
      </c>
      <c r="Z311" s="18">
        <v>1062.6600000000001</v>
      </c>
      <c r="AA311" s="18">
        <v>0</v>
      </c>
      <c r="AB311" s="18">
        <v>850</v>
      </c>
      <c r="AC311" s="18">
        <v>0</v>
      </c>
      <c r="AD311" s="18">
        <v>0</v>
      </c>
      <c r="AE311" s="18">
        <v>0</v>
      </c>
      <c r="AF311" s="16" t="s">
        <v>0</v>
      </c>
    </row>
    <row r="312" spans="1:32" x14ac:dyDescent="0.2">
      <c r="A312" s="29" t="s">
        <v>148</v>
      </c>
      <c r="B312" s="116" t="s">
        <v>148</v>
      </c>
      <c r="C312" s="116"/>
      <c r="D312" s="116"/>
      <c r="E312" s="116"/>
      <c r="F312" s="116"/>
      <c r="G312" s="116"/>
      <c r="H312" s="116"/>
      <c r="I312" s="30">
        <v>604</v>
      </c>
      <c r="J312" s="31">
        <v>10</v>
      </c>
      <c r="K312" s="31">
        <v>0</v>
      </c>
      <c r="L312" s="32" t="s">
        <v>0</v>
      </c>
      <c r="M312" s="30" t="s">
        <v>0</v>
      </c>
      <c r="N312" s="33">
        <v>65000</v>
      </c>
      <c r="O312" s="33">
        <v>64000</v>
      </c>
      <c r="P312" s="33">
        <f t="shared" si="4"/>
        <v>98.461538461538467</v>
      </c>
      <c r="Q312" s="119"/>
      <c r="R312" s="120"/>
      <c r="S312" s="120"/>
      <c r="T312" s="17">
        <v>0</v>
      </c>
      <c r="U312" s="18">
        <v>63000</v>
      </c>
      <c r="V312" s="18">
        <v>5000</v>
      </c>
      <c r="W312" s="18">
        <v>0</v>
      </c>
      <c r="X312" s="18">
        <v>1000</v>
      </c>
      <c r="Y312" s="18">
        <v>1000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6" t="s">
        <v>0</v>
      </c>
    </row>
    <row r="313" spans="1:32" x14ac:dyDescent="0.2">
      <c r="A313" s="29" t="s">
        <v>92</v>
      </c>
      <c r="B313" s="116" t="s">
        <v>92</v>
      </c>
      <c r="C313" s="116"/>
      <c r="D313" s="116"/>
      <c r="E313" s="116"/>
      <c r="F313" s="116"/>
      <c r="G313" s="116"/>
      <c r="H313" s="116"/>
      <c r="I313" s="30">
        <v>604</v>
      </c>
      <c r="J313" s="31">
        <v>10</v>
      </c>
      <c r="K313" s="31">
        <v>6</v>
      </c>
      <c r="L313" s="32" t="s">
        <v>0</v>
      </c>
      <c r="M313" s="30" t="s">
        <v>0</v>
      </c>
      <c r="N313" s="33">
        <v>65000</v>
      </c>
      <c r="O313" s="33">
        <v>64000</v>
      </c>
      <c r="P313" s="33">
        <f t="shared" si="4"/>
        <v>98.461538461538467</v>
      </c>
      <c r="Q313" s="119"/>
      <c r="R313" s="120"/>
      <c r="S313" s="120"/>
      <c r="T313" s="17">
        <v>0</v>
      </c>
      <c r="U313" s="18">
        <v>63000</v>
      </c>
      <c r="V313" s="18">
        <v>5000</v>
      </c>
      <c r="W313" s="18">
        <v>0</v>
      </c>
      <c r="X313" s="18">
        <v>1000</v>
      </c>
      <c r="Y313" s="18">
        <v>1000</v>
      </c>
      <c r="Z313" s="18">
        <v>0</v>
      </c>
      <c r="AA313" s="18">
        <v>0</v>
      </c>
      <c r="AB313" s="18">
        <v>0</v>
      </c>
      <c r="AC313" s="18">
        <v>0</v>
      </c>
      <c r="AD313" s="18">
        <v>0</v>
      </c>
      <c r="AE313" s="18">
        <v>0</v>
      </c>
      <c r="AF313" s="16" t="s">
        <v>0</v>
      </c>
    </row>
    <row r="314" spans="1:32" ht="22.5" x14ac:dyDescent="0.2">
      <c r="A314" s="29" t="s">
        <v>90</v>
      </c>
      <c r="B314" s="116" t="s">
        <v>91</v>
      </c>
      <c r="C314" s="116"/>
      <c r="D314" s="116"/>
      <c r="E314" s="116"/>
      <c r="F314" s="116"/>
      <c r="G314" s="116"/>
      <c r="H314" s="116"/>
      <c r="I314" s="30">
        <v>604</v>
      </c>
      <c r="J314" s="31">
        <v>10</v>
      </c>
      <c r="K314" s="31">
        <v>6</v>
      </c>
      <c r="L314" s="32" t="s">
        <v>91</v>
      </c>
      <c r="M314" s="30" t="s">
        <v>0</v>
      </c>
      <c r="N314" s="33">
        <v>65000</v>
      </c>
      <c r="O314" s="33">
        <v>64000</v>
      </c>
      <c r="P314" s="33">
        <f t="shared" si="4"/>
        <v>98.461538461538467</v>
      </c>
      <c r="Q314" s="119"/>
      <c r="R314" s="120"/>
      <c r="S314" s="120"/>
      <c r="T314" s="17">
        <v>0</v>
      </c>
      <c r="U314" s="18">
        <v>63000</v>
      </c>
      <c r="V314" s="18">
        <v>5000</v>
      </c>
      <c r="W314" s="18">
        <v>0</v>
      </c>
      <c r="X314" s="18">
        <v>1000</v>
      </c>
      <c r="Y314" s="18">
        <v>1000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6" t="s">
        <v>0</v>
      </c>
    </row>
    <row r="315" spans="1:32" ht="22.5" x14ac:dyDescent="0.2">
      <c r="A315" s="29" t="s">
        <v>109</v>
      </c>
      <c r="B315" s="116" t="s">
        <v>110</v>
      </c>
      <c r="C315" s="116"/>
      <c r="D315" s="116"/>
      <c r="E315" s="116"/>
      <c r="F315" s="116"/>
      <c r="G315" s="116"/>
      <c r="H315" s="116"/>
      <c r="I315" s="30">
        <v>604</v>
      </c>
      <c r="J315" s="31">
        <v>10</v>
      </c>
      <c r="K315" s="31">
        <v>6</v>
      </c>
      <c r="L315" s="32" t="s">
        <v>110</v>
      </c>
      <c r="M315" s="30" t="s">
        <v>0</v>
      </c>
      <c r="N315" s="33">
        <v>65000</v>
      </c>
      <c r="O315" s="33">
        <v>64000</v>
      </c>
      <c r="P315" s="33">
        <f t="shared" si="4"/>
        <v>98.461538461538467</v>
      </c>
      <c r="Q315" s="119"/>
      <c r="R315" s="120"/>
      <c r="S315" s="120"/>
      <c r="T315" s="17">
        <v>0</v>
      </c>
      <c r="U315" s="18">
        <v>63000</v>
      </c>
      <c r="V315" s="18">
        <v>5000</v>
      </c>
      <c r="W315" s="18">
        <v>0</v>
      </c>
      <c r="X315" s="18">
        <v>1000</v>
      </c>
      <c r="Y315" s="18">
        <v>1000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6" t="s">
        <v>0</v>
      </c>
    </row>
    <row r="316" spans="1:32" ht="45" x14ac:dyDescent="0.2">
      <c r="A316" s="29" t="s">
        <v>154</v>
      </c>
      <c r="B316" s="116" t="s">
        <v>155</v>
      </c>
      <c r="C316" s="116"/>
      <c r="D316" s="116"/>
      <c r="E316" s="116"/>
      <c r="F316" s="116"/>
      <c r="G316" s="116"/>
      <c r="H316" s="116"/>
      <c r="I316" s="30">
        <v>604</v>
      </c>
      <c r="J316" s="31">
        <v>10</v>
      </c>
      <c r="K316" s="31">
        <v>6</v>
      </c>
      <c r="L316" s="32" t="s">
        <v>155</v>
      </c>
      <c r="M316" s="30" t="s">
        <v>0</v>
      </c>
      <c r="N316" s="33">
        <v>65000</v>
      </c>
      <c r="O316" s="33">
        <v>64000</v>
      </c>
      <c r="P316" s="33">
        <f t="shared" si="4"/>
        <v>98.461538461538467</v>
      </c>
      <c r="Q316" s="119"/>
      <c r="R316" s="120"/>
      <c r="S316" s="120"/>
      <c r="T316" s="17">
        <v>0</v>
      </c>
      <c r="U316" s="18">
        <v>63000</v>
      </c>
      <c r="V316" s="18">
        <v>5000</v>
      </c>
      <c r="W316" s="18">
        <v>0</v>
      </c>
      <c r="X316" s="18">
        <v>1000</v>
      </c>
      <c r="Y316" s="18">
        <v>1000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6" t="s">
        <v>0</v>
      </c>
    </row>
    <row r="317" spans="1:32" ht="22.5" x14ac:dyDescent="0.2">
      <c r="A317" s="29" t="s">
        <v>153</v>
      </c>
      <c r="B317" s="116" t="s">
        <v>152</v>
      </c>
      <c r="C317" s="116"/>
      <c r="D317" s="116"/>
      <c r="E317" s="116"/>
      <c r="F317" s="116"/>
      <c r="G317" s="116"/>
      <c r="H317" s="116"/>
      <c r="I317" s="30">
        <v>604</v>
      </c>
      <c r="J317" s="31">
        <v>10</v>
      </c>
      <c r="K317" s="31">
        <v>6</v>
      </c>
      <c r="L317" s="32" t="s">
        <v>152</v>
      </c>
      <c r="M317" s="30" t="s">
        <v>0</v>
      </c>
      <c r="N317" s="33">
        <v>65000</v>
      </c>
      <c r="O317" s="33">
        <v>64000</v>
      </c>
      <c r="P317" s="33">
        <f t="shared" si="4"/>
        <v>98.461538461538467</v>
      </c>
      <c r="Q317" s="119"/>
      <c r="R317" s="120"/>
      <c r="S317" s="120"/>
      <c r="T317" s="17">
        <v>0</v>
      </c>
      <c r="U317" s="18">
        <v>63000</v>
      </c>
      <c r="V317" s="18">
        <v>5000</v>
      </c>
      <c r="W317" s="18">
        <v>0</v>
      </c>
      <c r="X317" s="18">
        <v>1000</v>
      </c>
      <c r="Y317" s="18">
        <v>1000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6" t="s">
        <v>0</v>
      </c>
    </row>
    <row r="318" spans="1:32" x14ac:dyDescent="0.2">
      <c r="A318" s="29" t="s">
        <v>150</v>
      </c>
      <c r="B318" s="116" t="s">
        <v>150</v>
      </c>
      <c r="C318" s="116"/>
      <c r="D318" s="116"/>
      <c r="E318" s="116"/>
      <c r="F318" s="116"/>
      <c r="G318" s="116"/>
      <c r="H318" s="116"/>
      <c r="I318" s="30">
        <v>604</v>
      </c>
      <c r="J318" s="31">
        <v>10</v>
      </c>
      <c r="K318" s="31">
        <v>6</v>
      </c>
      <c r="L318" s="32" t="s">
        <v>152</v>
      </c>
      <c r="M318" s="30" t="s">
        <v>151</v>
      </c>
      <c r="N318" s="33">
        <v>65000</v>
      </c>
      <c r="O318" s="33">
        <v>64000</v>
      </c>
      <c r="P318" s="33">
        <f t="shared" si="4"/>
        <v>98.461538461538467</v>
      </c>
      <c r="Q318" s="119"/>
      <c r="R318" s="120"/>
      <c r="S318" s="120"/>
      <c r="T318" s="17">
        <v>0</v>
      </c>
      <c r="U318" s="18">
        <v>63000</v>
      </c>
      <c r="V318" s="18">
        <v>5000</v>
      </c>
      <c r="W318" s="18">
        <v>0</v>
      </c>
      <c r="X318" s="18">
        <v>1000</v>
      </c>
      <c r="Y318" s="18">
        <v>1000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6" t="s">
        <v>0</v>
      </c>
    </row>
    <row r="319" spans="1:32" x14ac:dyDescent="0.2">
      <c r="A319" s="29" t="s">
        <v>300</v>
      </c>
      <c r="B319" s="116" t="s">
        <v>300</v>
      </c>
      <c r="C319" s="116"/>
      <c r="D319" s="116"/>
      <c r="E319" s="116"/>
      <c r="F319" s="116"/>
      <c r="G319" s="116"/>
      <c r="H319" s="116"/>
      <c r="I319" s="30">
        <v>604</v>
      </c>
      <c r="J319" s="31">
        <v>13</v>
      </c>
      <c r="K319" s="31">
        <v>0</v>
      </c>
      <c r="L319" s="32" t="s">
        <v>0</v>
      </c>
      <c r="M319" s="30" t="s">
        <v>0</v>
      </c>
      <c r="N319" s="33">
        <v>427500</v>
      </c>
      <c r="O319" s="33">
        <v>424217.32</v>
      </c>
      <c r="P319" s="33">
        <f t="shared" si="4"/>
        <v>99.2321216374269</v>
      </c>
      <c r="Q319" s="119"/>
      <c r="R319" s="120"/>
      <c r="S319" s="120"/>
      <c r="T319" s="17">
        <v>159200</v>
      </c>
      <c r="U319" s="18">
        <v>70730.759999999995</v>
      </c>
      <c r="V319" s="18">
        <v>679890</v>
      </c>
      <c r="W319" s="18">
        <v>156700</v>
      </c>
      <c r="X319" s="18">
        <v>65544.34</v>
      </c>
      <c r="Y319" s="18">
        <v>64481.19</v>
      </c>
      <c r="Z319" s="18">
        <v>67624.06</v>
      </c>
      <c r="AA319" s="18">
        <v>159000</v>
      </c>
      <c r="AB319" s="18">
        <v>156400</v>
      </c>
      <c r="AC319" s="18">
        <v>159100</v>
      </c>
      <c r="AD319" s="18">
        <v>78953.990000000005</v>
      </c>
      <c r="AE319" s="18">
        <v>80165.66</v>
      </c>
      <c r="AF319" s="16" t="s">
        <v>0</v>
      </c>
    </row>
    <row r="320" spans="1:32" x14ac:dyDescent="0.2">
      <c r="A320" s="29" t="s">
        <v>299</v>
      </c>
      <c r="B320" s="116" t="s">
        <v>299</v>
      </c>
      <c r="C320" s="116"/>
      <c r="D320" s="116"/>
      <c r="E320" s="116"/>
      <c r="F320" s="116"/>
      <c r="G320" s="116"/>
      <c r="H320" s="116"/>
      <c r="I320" s="30">
        <v>604</v>
      </c>
      <c r="J320" s="31">
        <v>13</v>
      </c>
      <c r="K320" s="31">
        <v>1</v>
      </c>
      <c r="L320" s="32" t="s">
        <v>0</v>
      </c>
      <c r="M320" s="30" t="s">
        <v>0</v>
      </c>
      <c r="N320" s="33">
        <v>427500</v>
      </c>
      <c r="O320" s="33">
        <v>424217.32</v>
      </c>
      <c r="P320" s="33">
        <f t="shared" si="4"/>
        <v>99.2321216374269</v>
      </c>
      <c r="Q320" s="119"/>
      <c r="R320" s="120"/>
      <c r="S320" s="120"/>
      <c r="T320" s="17">
        <v>159200</v>
      </c>
      <c r="U320" s="18">
        <v>70730.759999999995</v>
      </c>
      <c r="V320" s="18">
        <v>679890</v>
      </c>
      <c r="W320" s="18">
        <v>156700</v>
      </c>
      <c r="X320" s="18">
        <v>65544.34</v>
      </c>
      <c r="Y320" s="18">
        <v>64481.19</v>
      </c>
      <c r="Z320" s="18">
        <v>67624.06</v>
      </c>
      <c r="AA320" s="18">
        <v>159000</v>
      </c>
      <c r="AB320" s="18">
        <v>156400</v>
      </c>
      <c r="AC320" s="18">
        <v>159100</v>
      </c>
      <c r="AD320" s="18">
        <v>78953.990000000005</v>
      </c>
      <c r="AE320" s="18">
        <v>80165.66</v>
      </c>
      <c r="AF320" s="16" t="s">
        <v>0</v>
      </c>
    </row>
    <row r="321" spans="1:32" ht="22.5" x14ac:dyDescent="0.2">
      <c r="A321" s="29" t="s">
        <v>297</v>
      </c>
      <c r="B321" s="116" t="s">
        <v>298</v>
      </c>
      <c r="C321" s="116"/>
      <c r="D321" s="116"/>
      <c r="E321" s="116"/>
      <c r="F321" s="116"/>
      <c r="G321" s="116"/>
      <c r="H321" s="116"/>
      <c r="I321" s="30">
        <v>604</v>
      </c>
      <c r="J321" s="31">
        <v>13</v>
      </c>
      <c r="K321" s="31">
        <v>1</v>
      </c>
      <c r="L321" s="32" t="s">
        <v>298</v>
      </c>
      <c r="M321" s="30" t="s">
        <v>0</v>
      </c>
      <c r="N321" s="33">
        <v>427500</v>
      </c>
      <c r="O321" s="33">
        <v>424217.32</v>
      </c>
      <c r="P321" s="33">
        <f t="shared" si="4"/>
        <v>99.2321216374269</v>
      </c>
      <c r="Q321" s="119"/>
      <c r="R321" s="120"/>
      <c r="S321" s="120"/>
      <c r="T321" s="17">
        <v>159200</v>
      </c>
      <c r="U321" s="18">
        <v>70730.759999999995</v>
      </c>
      <c r="V321" s="18">
        <v>679890</v>
      </c>
      <c r="W321" s="18">
        <v>156700</v>
      </c>
      <c r="X321" s="18">
        <v>65544.34</v>
      </c>
      <c r="Y321" s="18">
        <v>64481.19</v>
      </c>
      <c r="Z321" s="18">
        <v>67624.06</v>
      </c>
      <c r="AA321" s="18">
        <v>159000</v>
      </c>
      <c r="AB321" s="18">
        <v>156400</v>
      </c>
      <c r="AC321" s="18">
        <v>159100</v>
      </c>
      <c r="AD321" s="18">
        <v>78953.990000000005</v>
      </c>
      <c r="AE321" s="18">
        <v>80165.66</v>
      </c>
      <c r="AF321" s="16" t="s">
        <v>0</v>
      </c>
    </row>
    <row r="322" spans="1:32" ht="22.5" x14ac:dyDescent="0.2">
      <c r="A322" s="29" t="s">
        <v>295</v>
      </c>
      <c r="B322" s="116" t="s">
        <v>296</v>
      </c>
      <c r="C322" s="116"/>
      <c r="D322" s="116"/>
      <c r="E322" s="116"/>
      <c r="F322" s="116"/>
      <c r="G322" s="116"/>
      <c r="H322" s="116"/>
      <c r="I322" s="30">
        <v>604</v>
      </c>
      <c r="J322" s="31">
        <v>13</v>
      </c>
      <c r="K322" s="31">
        <v>1</v>
      </c>
      <c r="L322" s="32" t="s">
        <v>296</v>
      </c>
      <c r="M322" s="30" t="s">
        <v>0</v>
      </c>
      <c r="N322" s="33">
        <v>427500</v>
      </c>
      <c r="O322" s="33">
        <v>424217.32</v>
      </c>
      <c r="P322" s="33">
        <f t="shared" si="4"/>
        <v>99.2321216374269</v>
      </c>
      <c r="Q322" s="119"/>
      <c r="R322" s="120"/>
      <c r="S322" s="120"/>
      <c r="T322" s="17">
        <v>159200</v>
      </c>
      <c r="U322" s="18">
        <v>70730.759999999995</v>
      </c>
      <c r="V322" s="18">
        <v>679890</v>
      </c>
      <c r="W322" s="18">
        <v>156700</v>
      </c>
      <c r="X322" s="18">
        <v>65544.34</v>
      </c>
      <c r="Y322" s="18">
        <v>64481.19</v>
      </c>
      <c r="Z322" s="18">
        <v>67624.06</v>
      </c>
      <c r="AA322" s="18">
        <v>159000</v>
      </c>
      <c r="AB322" s="18">
        <v>156400</v>
      </c>
      <c r="AC322" s="18">
        <v>159100</v>
      </c>
      <c r="AD322" s="18">
        <v>78953.990000000005</v>
      </c>
      <c r="AE322" s="18">
        <v>80165.66</v>
      </c>
      <c r="AF322" s="16" t="s">
        <v>0</v>
      </c>
    </row>
    <row r="323" spans="1:32" ht="22.5" x14ac:dyDescent="0.2">
      <c r="A323" s="29" t="s">
        <v>293</v>
      </c>
      <c r="B323" s="116" t="s">
        <v>294</v>
      </c>
      <c r="C323" s="116"/>
      <c r="D323" s="116"/>
      <c r="E323" s="116"/>
      <c r="F323" s="116"/>
      <c r="G323" s="116"/>
      <c r="H323" s="116"/>
      <c r="I323" s="30">
        <v>604</v>
      </c>
      <c r="J323" s="31">
        <v>13</v>
      </c>
      <c r="K323" s="31">
        <v>1</v>
      </c>
      <c r="L323" s="32" t="s">
        <v>294</v>
      </c>
      <c r="M323" s="30" t="s">
        <v>0</v>
      </c>
      <c r="N323" s="33">
        <v>427500</v>
      </c>
      <c r="O323" s="33">
        <v>424217.32</v>
      </c>
      <c r="P323" s="33">
        <f t="shared" si="4"/>
        <v>99.2321216374269</v>
      </c>
      <c r="Q323" s="119"/>
      <c r="R323" s="120"/>
      <c r="S323" s="120"/>
      <c r="T323" s="17">
        <v>159200</v>
      </c>
      <c r="U323" s="18">
        <v>70730.759999999995</v>
      </c>
      <c r="V323" s="18">
        <v>679890</v>
      </c>
      <c r="W323" s="18">
        <v>156700</v>
      </c>
      <c r="X323" s="18">
        <v>65544.34</v>
      </c>
      <c r="Y323" s="18">
        <v>64481.19</v>
      </c>
      <c r="Z323" s="18">
        <v>67624.06</v>
      </c>
      <c r="AA323" s="18">
        <v>159000</v>
      </c>
      <c r="AB323" s="18">
        <v>156400</v>
      </c>
      <c r="AC323" s="18">
        <v>159100</v>
      </c>
      <c r="AD323" s="18">
        <v>78953.990000000005</v>
      </c>
      <c r="AE323" s="18">
        <v>80165.66</v>
      </c>
      <c r="AF323" s="16" t="s">
        <v>0</v>
      </c>
    </row>
    <row r="324" spans="1:32" x14ac:dyDescent="0.2">
      <c r="A324" s="29" t="s">
        <v>292</v>
      </c>
      <c r="B324" s="116" t="s">
        <v>291</v>
      </c>
      <c r="C324" s="116"/>
      <c r="D324" s="116"/>
      <c r="E324" s="116"/>
      <c r="F324" s="116"/>
      <c r="G324" s="116"/>
      <c r="H324" s="116"/>
      <c r="I324" s="30">
        <v>604</v>
      </c>
      <c r="J324" s="31">
        <v>13</v>
      </c>
      <c r="K324" s="31">
        <v>1</v>
      </c>
      <c r="L324" s="32" t="s">
        <v>291</v>
      </c>
      <c r="M324" s="30" t="s">
        <v>0</v>
      </c>
      <c r="N324" s="33">
        <v>427500</v>
      </c>
      <c r="O324" s="33">
        <v>424217.32</v>
      </c>
      <c r="P324" s="33">
        <f t="shared" si="4"/>
        <v>99.2321216374269</v>
      </c>
      <c r="Q324" s="119"/>
      <c r="R324" s="120"/>
      <c r="S324" s="120"/>
      <c r="T324" s="17">
        <v>159200</v>
      </c>
      <c r="U324" s="18">
        <v>70730.759999999995</v>
      </c>
      <c r="V324" s="18">
        <v>679890</v>
      </c>
      <c r="W324" s="18">
        <v>156700</v>
      </c>
      <c r="X324" s="18">
        <v>65544.34</v>
      </c>
      <c r="Y324" s="18">
        <v>64481.19</v>
      </c>
      <c r="Z324" s="18">
        <v>67624.06</v>
      </c>
      <c r="AA324" s="18">
        <v>159000</v>
      </c>
      <c r="AB324" s="18">
        <v>156400</v>
      </c>
      <c r="AC324" s="18">
        <v>159100</v>
      </c>
      <c r="AD324" s="18">
        <v>78953.990000000005</v>
      </c>
      <c r="AE324" s="18">
        <v>80165.66</v>
      </c>
      <c r="AF324" s="16" t="s">
        <v>0</v>
      </c>
    </row>
    <row r="325" spans="1:32" x14ac:dyDescent="0.2">
      <c r="A325" s="29" t="s">
        <v>289</v>
      </c>
      <c r="B325" s="116" t="s">
        <v>289</v>
      </c>
      <c r="C325" s="116"/>
      <c r="D325" s="116"/>
      <c r="E325" s="116"/>
      <c r="F325" s="116"/>
      <c r="G325" s="116"/>
      <c r="H325" s="116"/>
      <c r="I325" s="30">
        <v>604</v>
      </c>
      <c r="J325" s="31">
        <v>13</v>
      </c>
      <c r="K325" s="31">
        <v>1</v>
      </c>
      <c r="L325" s="32" t="s">
        <v>291</v>
      </c>
      <c r="M325" s="30" t="s">
        <v>290</v>
      </c>
      <c r="N325" s="33">
        <v>427500</v>
      </c>
      <c r="O325" s="33">
        <v>424217.32</v>
      </c>
      <c r="P325" s="33">
        <f t="shared" si="4"/>
        <v>99.2321216374269</v>
      </c>
      <c r="Q325" s="119"/>
      <c r="R325" s="120"/>
      <c r="S325" s="120"/>
      <c r="T325" s="17">
        <v>159200</v>
      </c>
      <c r="U325" s="18">
        <v>70730.759999999995</v>
      </c>
      <c r="V325" s="18">
        <v>679890</v>
      </c>
      <c r="W325" s="18">
        <v>156700</v>
      </c>
      <c r="X325" s="18">
        <v>65544.34</v>
      </c>
      <c r="Y325" s="18">
        <v>64481.19</v>
      </c>
      <c r="Z325" s="18">
        <v>67624.06</v>
      </c>
      <c r="AA325" s="18">
        <v>159000</v>
      </c>
      <c r="AB325" s="18">
        <v>156400</v>
      </c>
      <c r="AC325" s="18">
        <v>159100</v>
      </c>
      <c r="AD325" s="18">
        <v>78953.990000000005</v>
      </c>
      <c r="AE325" s="18">
        <v>80165.66</v>
      </c>
      <c r="AF325" s="16" t="s">
        <v>0</v>
      </c>
    </row>
    <row r="326" spans="1:32" x14ac:dyDescent="0.2">
      <c r="A326" s="29" t="s">
        <v>288</v>
      </c>
      <c r="B326" s="116" t="s">
        <v>288</v>
      </c>
      <c r="C326" s="116"/>
      <c r="D326" s="116"/>
      <c r="E326" s="116"/>
      <c r="F326" s="116"/>
      <c r="G326" s="116"/>
      <c r="H326" s="116"/>
      <c r="I326" s="30">
        <v>606</v>
      </c>
      <c r="J326" s="31">
        <v>0</v>
      </c>
      <c r="K326" s="31">
        <v>0</v>
      </c>
      <c r="L326" s="32" t="s">
        <v>0</v>
      </c>
      <c r="M326" s="30" t="s">
        <v>0</v>
      </c>
      <c r="N326" s="33">
        <v>140249292.68000001</v>
      </c>
      <c r="O326" s="33">
        <v>129424611.97</v>
      </c>
      <c r="P326" s="33">
        <f t="shared" si="4"/>
        <v>92.281828661554712</v>
      </c>
      <c r="Q326" s="119"/>
      <c r="R326" s="120"/>
      <c r="S326" s="120"/>
      <c r="T326" s="17">
        <v>16542907.66</v>
      </c>
      <c r="U326" s="18">
        <v>34073836.969999999</v>
      </c>
      <c r="V326" s="18">
        <v>26602316.829999998</v>
      </c>
      <c r="W326" s="18">
        <v>25071326.670000002</v>
      </c>
      <c r="X326" s="18">
        <v>41487615.119999997</v>
      </c>
      <c r="Y326" s="18">
        <v>12806748.380000001</v>
      </c>
      <c r="Z326" s="18">
        <v>20157399.670000002</v>
      </c>
      <c r="AA326" s="18">
        <v>18616627.66</v>
      </c>
      <c r="AB326" s="18">
        <v>20336968.609999999</v>
      </c>
      <c r="AC326" s="18">
        <v>19041838.609999999</v>
      </c>
      <c r="AD326" s="18">
        <v>20069884.93</v>
      </c>
      <c r="AE326" s="18">
        <v>11653807.609999999</v>
      </c>
      <c r="AF326" s="16" t="s">
        <v>0</v>
      </c>
    </row>
    <row r="327" spans="1:32" x14ac:dyDescent="0.2">
      <c r="A327" s="29" t="s">
        <v>27</v>
      </c>
      <c r="B327" s="116" t="s">
        <v>27</v>
      </c>
      <c r="C327" s="116"/>
      <c r="D327" s="116"/>
      <c r="E327" s="116"/>
      <c r="F327" s="116"/>
      <c r="G327" s="116"/>
      <c r="H327" s="116"/>
      <c r="I327" s="30">
        <v>606</v>
      </c>
      <c r="J327" s="31">
        <v>1</v>
      </c>
      <c r="K327" s="31">
        <v>0</v>
      </c>
      <c r="L327" s="32" t="s">
        <v>0</v>
      </c>
      <c r="M327" s="30" t="s">
        <v>0</v>
      </c>
      <c r="N327" s="33">
        <v>17500</v>
      </c>
      <c r="O327" s="33">
        <v>2000</v>
      </c>
      <c r="P327" s="33">
        <f t="shared" si="4"/>
        <v>11.428571428571429</v>
      </c>
      <c r="Q327" s="119"/>
      <c r="R327" s="120"/>
      <c r="S327" s="120"/>
      <c r="T327" s="17">
        <v>13500</v>
      </c>
      <c r="U327" s="18">
        <v>0</v>
      </c>
      <c r="V327" s="18">
        <v>0</v>
      </c>
      <c r="W327" s="18">
        <v>0</v>
      </c>
      <c r="X327" s="18">
        <v>15500</v>
      </c>
      <c r="Y327" s="18">
        <v>0</v>
      </c>
      <c r="Z327" s="18">
        <v>2000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6" t="s">
        <v>0</v>
      </c>
    </row>
    <row r="328" spans="1:32" x14ac:dyDescent="0.2">
      <c r="A328" s="29" t="s">
        <v>13</v>
      </c>
      <c r="B328" s="116" t="s">
        <v>13</v>
      </c>
      <c r="C328" s="116"/>
      <c r="D328" s="116"/>
      <c r="E328" s="116"/>
      <c r="F328" s="116"/>
      <c r="G328" s="116"/>
      <c r="H328" s="116"/>
      <c r="I328" s="30">
        <v>606</v>
      </c>
      <c r="J328" s="31">
        <v>1</v>
      </c>
      <c r="K328" s="31">
        <v>13</v>
      </c>
      <c r="L328" s="32" t="s">
        <v>0</v>
      </c>
      <c r="M328" s="30" t="s">
        <v>0</v>
      </c>
      <c r="N328" s="33">
        <v>17500</v>
      </c>
      <c r="O328" s="33">
        <v>2000</v>
      </c>
      <c r="P328" s="33">
        <f t="shared" ref="P328:P382" si="5">O328/N328*100</f>
        <v>11.428571428571429</v>
      </c>
      <c r="Q328" s="119"/>
      <c r="R328" s="120"/>
      <c r="S328" s="120"/>
      <c r="T328" s="17">
        <v>13500</v>
      </c>
      <c r="U328" s="18">
        <v>0</v>
      </c>
      <c r="V328" s="18">
        <v>0</v>
      </c>
      <c r="W328" s="18">
        <v>0</v>
      </c>
      <c r="X328" s="18">
        <v>15500</v>
      </c>
      <c r="Y328" s="18">
        <v>0</v>
      </c>
      <c r="Z328" s="18">
        <v>2000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6" t="s">
        <v>0</v>
      </c>
    </row>
    <row r="329" spans="1:32" ht="22.5" x14ac:dyDescent="0.2">
      <c r="A329" s="29" t="s">
        <v>11</v>
      </c>
      <c r="B329" s="116" t="s">
        <v>12</v>
      </c>
      <c r="C329" s="116"/>
      <c r="D329" s="116"/>
      <c r="E329" s="116"/>
      <c r="F329" s="116"/>
      <c r="G329" s="116"/>
      <c r="H329" s="116"/>
      <c r="I329" s="30">
        <v>606</v>
      </c>
      <c r="J329" s="31">
        <v>1</v>
      </c>
      <c r="K329" s="31">
        <v>13</v>
      </c>
      <c r="L329" s="32" t="s">
        <v>12</v>
      </c>
      <c r="M329" s="30" t="s">
        <v>0</v>
      </c>
      <c r="N329" s="33">
        <v>17500</v>
      </c>
      <c r="O329" s="33">
        <v>2000</v>
      </c>
      <c r="P329" s="33">
        <f t="shared" si="5"/>
        <v>11.428571428571429</v>
      </c>
      <c r="Q329" s="119"/>
      <c r="R329" s="120"/>
      <c r="S329" s="120"/>
      <c r="T329" s="17">
        <v>13500</v>
      </c>
      <c r="U329" s="18">
        <v>0</v>
      </c>
      <c r="V329" s="18">
        <v>0</v>
      </c>
      <c r="W329" s="18">
        <v>0</v>
      </c>
      <c r="X329" s="18">
        <v>15500</v>
      </c>
      <c r="Y329" s="18">
        <v>0</v>
      </c>
      <c r="Z329" s="18">
        <v>2000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6" t="s">
        <v>0</v>
      </c>
    </row>
    <row r="330" spans="1:32" ht="22.5" x14ac:dyDescent="0.2">
      <c r="A330" s="29" t="s">
        <v>9</v>
      </c>
      <c r="B330" s="116" t="s">
        <v>10</v>
      </c>
      <c r="C330" s="116"/>
      <c r="D330" s="116"/>
      <c r="E330" s="116"/>
      <c r="F330" s="116"/>
      <c r="G330" s="116"/>
      <c r="H330" s="116"/>
      <c r="I330" s="30">
        <v>606</v>
      </c>
      <c r="J330" s="31">
        <v>1</v>
      </c>
      <c r="K330" s="31">
        <v>13</v>
      </c>
      <c r="L330" s="32" t="s">
        <v>10</v>
      </c>
      <c r="M330" s="30" t="s">
        <v>0</v>
      </c>
      <c r="N330" s="33">
        <v>17500</v>
      </c>
      <c r="O330" s="33">
        <v>2000</v>
      </c>
      <c r="P330" s="33">
        <f t="shared" si="5"/>
        <v>11.428571428571429</v>
      </c>
      <c r="Q330" s="119"/>
      <c r="R330" s="120"/>
      <c r="S330" s="120"/>
      <c r="T330" s="17">
        <v>13500</v>
      </c>
      <c r="U330" s="18">
        <v>0</v>
      </c>
      <c r="V330" s="18">
        <v>0</v>
      </c>
      <c r="W330" s="18">
        <v>0</v>
      </c>
      <c r="X330" s="18">
        <v>15500</v>
      </c>
      <c r="Y330" s="18">
        <v>0</v>
      </c>
      <c r="Z330" s="18">
        <v>2000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6" t="s">
        <v>0</v>
      </c>
    </row>
    <row r="331" spans="1:32" ht="33.75" x14ac:dyDescent="0.2">
      <c r="A331" s="29" t="s">
        <v>7</v>
      </c>
      <c r="B331" s="116" t="s">
        <v>8</v>
      </c>
      <c r="C331" s="116"/>
      <c r="D331" s="116"/>
      <c r="E331" s="116"/>
      <c r="F331" s="116"/>
      <c r="G331" s="116"/>
      <c r="H331" s="116"/>
      <c r="I331" s="30">
        <v>606</v>
      </c>
      <c r="J331" s="31">
        <v>1</v>
      </c>
      <c r="K331" s="31">
        <v>13</v>
      </c>
      <c r="L331" s="32" t="s">
        <v>8</v>
      </c>
      <c r="M331" s="30" t="s">
        <v>0</v>
      </c>
      <c r="N331" s="33">
        <v>17500</v>
      </c>
      <c r="O331" s="33">
        <v>2000</v>
      </c>
      <c r="P331" s="33">
        <f t="shared" si="5"/>
        <v>11.428571428571429</v>
      </c>
      <c r="Q331" s="119"/>
      <c r="R331" s="120"/>
      <c r="S331" s="120"/>
      <c r="T331" s="17">
        <v>13500</v>
      </c>
      <c r="U331" s="18">
        <v>0</v>
      </c>
      <c r="V331" s="18">
        <v>0</v>
      </c>
      <c r="W331" s="18">
        <v>0</v>
      </c>
      <c r="X331" s="18">
        <v>15500</v>
      </c>
      <c r="Y331" s="18">
        <v>0</v>
      </c>
      <c r="Z331" s="18">
        <v>2000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6" t="s">
        <v>0</v>
      </c>
    </row>
    <row r="332" spans="1:32" x14ac:dyDescent="0.2">
      <c r="A332" s="29" t="s">
        <v>6</v>
      </c>
      <c r="B332" s="116" t="s">
        <v>3</v>
      </c>
      <c r="C332" s="116"/>
      <c r="D332" s="116"/>
      <c r="E332" s="116"/>
      <c r="F332" s="116"/>
      <c r="G332" s="116"/>
      <c r="H332" s="116"/>
      <c r="I332" s="30">
        <v>606</v>
      </c>
      <c r="J332" s="31">
        <v>1</v>
      </c>
      <c r="K332" s="31">
        <v>13</v>
      </c>
      <c r="L332" s="32" t="s">
        <v>3</v>
      </c>
      <c r="M332" s="30" t="s">
        <v>0</v>
      </c>
      <c r="N332" s="33">
        <v>17500</v>
      </c>
      <c r="O332" s="33">
        <v>2000</v>
      </c>
      <c r="P332" s="33">
        <f t="shared" si="5"/>
        <v>11.428571428571429</v>
      </c>
      <c r="Q332" s="119"/>
      <c r="R332" s="120"/>
      <c r="S332" s="120"/>
      <c r="T332" s="17">
        <v>13500</v>
      </c>
      <c r="U332" s="18">
        <v>0</v>
      </c>
      <c r="V332" s="18">
        <v>0</v>
      </c>
      <c r="W332" s="18">
        <v>0</v>
      </c>
      <c r="X332" s="18">
        <v>15500</v>
      </c>
      <c r="Y332" s="18">
        <v>0</v>
      </c>
      <c r="Z332" s="18">
        <v>2000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6" t="s">
        <v>0</v>
      </c>
    </row>
    <row r="333" spans="1:32" ht="22.5" x14ac:dyDescent="0.2">
      <c r="A333" s="29" t="s">
        <v>4</v>
      </c>
      <c r="B333" s="116" t="s">
        <v>4</v>
      </c>
      <c r="C333" s="116"/>
      <c r="D333" s="116"/>
      <c r="E333" s="116"/>
      <c r="F333" s="116"/>
      <c r="G333" s="116"/>
      <c r="H333" s="116"/>
      <c r="I333" s="30">
        <v>606</v>
      </c>
      <c r="J333" s="31">
        <v>1</v>
      </c>
      <c r="K333" s="31">
        <v>13</v>
      </c>
      <c r="L333" s="32" t="s">
        <v>3</v>
      </c>
      <c r="M333" s="30" t="s">
        <v>5</v>
      </c>
      <c r="N333" s="33">
        <v>5500</v>
      </c>
      <c r="O333" s="33">
        <v>0</v>
      </c>
      <c r="P333" s="33">
        <f t="shared" si="5"/>
        <v>0</v>
      </c>
      <c r="Q333" s="119"/>
      <c r="R333" s="120"/>
      <c r="S333" s="120"/>
      <c r="T333" s="17">
        <v>5500</v>
      </c>
      <c r="U333" s="18">
        <v>0</v>
      </c>
      <c r="V333" s="18">
        <v>0</v>
      </c>
      <c r="W333" s="18">
        <v>0</v>
      </c>
      <c r="X333" s="18">
        <v>5500</v>
      </c>
      <c r="Y333" s="18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6" t="s">
        <v>0</v>
      </c>
    </row>
    <row r="334" spans="1:32" ht="22.5" x14ac:dyDescent="0.2">
      <c r="A334" s="29" t="s">
        <v>1</v>
      </c>
      <c r="B334" s="116" t="s">
        <v>1</v>
      </c>
      <c r="C334" s="116"/>
      <c r="D334" s="116"/>
      <c r="E334" s="116"/>
      <c r="F334" s="116"/>
      <c r="G334" s="116"/>
      <c r="H334" s="116"/>
      <c r="I334" s="30">
        <v>606</v>
      </c>
      <c r="J334" s="31">
        <v>1</v>
      </c>
      <c r="K334" s="31">
        <v>13</v>
      </c>
      <c r="L334" s="32" t="s">
        <v>3</v>
      </c>
      <c r="M334" s="30" t="s">
        <v>2</v>
      </c>
      <c r="N334" s="33">
        <v>12000</v>
      </c>
      <c r="O334" s="33">
        <v>2000</v>
      </c>
      <c r="P334" s="33">
        <f t="shared" si="5"/>
        <v>16.666666666666664</v>
      </c>
      <c r="Q334" s="119"/>
      <c r="R334" s="120"/>
      <c r="S334" s="120"/>
      <c r="T334" s="17">
        <v>8000</v>
      </c>
      <c r="U334" s="18">
        <v>0</v>
      </c>
      <c r="V334" s="18">
        <v>0</v>
      </c>
      <c r="W334" s="18">
        <v>0</v>
      </c>
      <c r="X334" s="18">
        <v>10000</v>
      </c>
      <c r="Y334" s="18">
        <v>0</v>
      </c>
      <c r="Z334" s="18">
        <v>2000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6" t="s">
        <v>0</v>
      </c>
    </row>
    <row r="335" spans="1:32" x14ac:dyDescent="0.2">
      <c r="A335" s="29" t="s">
        <v>287</v>
      </c>
      <c r="B335" s="116" t="s">
        <v>287</v>
      </c>
      <c r="C335" s="116"/>
      <c r="D335" s="116"/>
      <c r="E335" s="116"/>
      <c r="F335" s="116"/>
      <c r="G335" s="116"/>
      <c r="H335" s="116"/>
      <c r="I335" s="30">
        <v>606</v>
      </c>
      <c r="J335" s="31">
        <v>3</v>
      </c>
      <c r="K335" s="31">
        <v>0</v>
      </c>
      <c r="L335" s="32" t="s">
        <v>0</v>
      </c>
      <c r="M335" s="30" t="s">
        <v>0</v>
      </c>
      <c r="N335" s="33">
        <v>10000</v>
      </c>
      <c r="O335" s="33">
        <v>0</v>
      </c>
      <c r="P335" s="33">
        <f t="shared" si="5"/>
        <v>0</v>
      </c>
      <c r="Q335" s="119"/>
      <c r="R335" s="120"/>
      <c r="S335" s="120"/>
      <c r="T335" s="17">
        <v>0</v>
      </c>
      <c r="U335" s="18">
        <v>0</v>
      </c>
      <c r="V335" s="18">
        <v>0</v>
      </c>
      <c r="W335" s="18">
        <v>0</v>
      </c>
      <c r="X335" s="18">
        <v>10000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6" t="s">
        <v>0</v>
      </c>
    </row>
    <row r="336" spans="1:32" ht="22.5" x14ac:dyDescent="0.2">
      <c r="A336" s="29" t="s">
        <v>286</v>
      </c>
      <c r="B336" s="116" t="s">
        <v>286</v>
      </c>
      <c r="C336" s="116"/>
      <c r="D336" s="116"/>
      <c r="E336" s="116"/>
      <c r="F336" s="116"/>
      <c r="G336" s="116"/>
      <c r="H336" s="116"/>
      <c r="I336" s="30">
        <v>606</v>
      </c>
      <c r="J336" s="31">
        <v>3</v>
      </c>
      <c r="K336" s="31">
        <v>9</v>
      </c>
      <c r="L336" s="32" t="s">
        <v>0</v>
      </c>
      <c r="M336" s="30" t="s">
        <v>0</v>
      </c>
      <c r="N336" s="33">
        <v>10000</v>
      </c>
      <c r="O336" s="33">
        <v>0</v>
      </c>
      <c r="P336" s="33">
        <f t="shared" si="5"/>
        <v>0</v>
      </c>
      <c r="Q336" s="119"/>
      <c r="R336" s="120"/>
      <c r="S336" s="120"/>
      <c r="T336" s="17">
        <v>0</v>
      </c>
      <c r="U336" s="18">
        <v>0</v>
      </c>
      <c r="V336" s="18">
        <v>0</v>
      </c>
      <c r="W336" s="18">
        <v>0</v>
      </c>
      <c r="X336" s="18">
        <v>10000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6" t="s">
        <v>0</v>
      </c>
    </row>
    <row r="337" spans="1:32" x14ac:dyDescent="0.2">
      <c r="A337" s="29" t="s">
        <v>59</v>
      </c>
      <c r="B337" s="116" t="s">
        <v>60</v>
      </c>
      <c r="C337" s="116"/>
      <c r="D337" s="116"/>
      <c r="E337" s="116"/>
      <c r="F337" s="116"/>
      <c r="G337" s="116"/>
      <c r="H337" s="116"/>
      <c r="I337" s="30">
        <v>606</v>
      </c>
      <c r="J337" s="31">
        <v>3</v>
      </c>
      <c r="K337" s="31">
        <v>9</v>
      </c>
      <c r="L337" s="32" t="s">
        <v>60</v>
      </c>
      <c r="M337" s="30" t="s">
        <v>0</v>
      </c>
      <c r="N337" s="33">
        <v>10000</v>
      </c>
      <c r="O337" s="33">
        <v>0</v>
      </c>
      <c r="P337" s="33">
        <f t="shared" si="5"/>
        <v>0</v>
      </c>
      <c r="Q337" s="119"/>
      <c r="R337" s="120"/>
      <c r="S337" s="120"/>
      <c r="T337" s="17">
        <v>0</v>
      </c>
      <c r="U337" s="18">
        <v>0</v>
      </c>
      <c r="V337" s="18">
        <v>0</v>
      </c>
      <c r="W337" s="18">
        <v>0</v>
      </c>
      <c r="X337" s="18">
        <v>10000</v>
      </c>
      <c r="Y337" s="18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6" t="s">
        <v>0</v>
      </c>
    </row>
    <row r="338" spans="1:32" x14ac:dyDescent="0.2">
      <c r="A338" s="29" t="s">
        <v>57</v>
      </c>
      <c r="B338" s="116" t="s">
        <v>58</v>
      </c>
      <c r="C338" s="116"/>
      <c r="D338" s="116"/>
      <c r="E338" s="116"/>
      <c r="F338" s="116"/>
      <c r="G338" s="116"/>
      <c r="H338" s="116"/>
      <c r="I338" s="30">
        <v>606</v>
      </c>
      <c r="J338" s="31">
        <v>3</v>
      </c>
      <c r="K338" s="31">
        <v>9</v>
      </c>
      <c r="L338" s="32" t="s">
        <v>58</v>
      </c>
      <c r="M338" s="30" t="s">
        <v>0</v>
      </c>
      <c r="N338" s="33">
        <v>10000</v>
      </c>
      <c r="O338" s="33">
        <v>0</v>
      </c>
      <c r="P338" s="33">
        <f t="shared" si="5"/>
        <v>0</v>
      </c>
      <c r="Q338" s="119"/>
      <c r="R338" s="120"/>
      <c r="S338" s="120"/>
      <c r="T338" s="17">
        <v>0</v>
      </c>
      <c r="U338" s="18">
        <v>0</v>
      </c>
      <c r="V338" s="18">
        <v>0</v>
      </c>
      <c r="W338" s="18">
        <v>0</v>
      </c>
      <c r="X338" s="18">
        <v>10000</v>
      </c>
      <c r="Y338" s="18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6" t="s">
        <v>0</v>
      </c>
    </row>
    <row r="339" spans="1:32" ht="22.5" x14ac:dyDescent="0.2">
      <c r="A339" s="29" t="s">
        <v>284</v>
      </c>
      <c r="B339" s="116" t="s">
        <v>285</v>
      </c>
      <c r="C339" s="116"/>
      <c r="D339" s="116"/>
      <c r="E339" s="116"/>
      <c r="F339" s="116"/>
      <c r="G339" s="116"/>
      <c r="H339" s="116"/>
      <c r="I339" s="30">
        <v>606</v>
      </c>
      <c r="J339" s="31">
        <v>3</v>
      </c>
      <c r="K339" s="31">
        <v>9</v>
      </c>
      <c r="L339" s="32" t="s">
        <v>285</v>
      </c>
      <c r="M339" s="30" t="s">
        <v>0</v>
      </c>
      <c r="N339" s="33">
        <v>10000</v>
      </c>
      <c r="O339" s="33">
        <v>0</v>
      </c>
      <c r="P339" s="33">
        <f t="shared" si="5"/>
        <v>0</v>
      </c>
      <c r="Q339" s="119"/>
      <c r="R339" s="120"/>
      <c r="S339" s="120"/>
      <c r="T339" s="17">
        <v>0</v>
      </c>
      <c r="U339" s="18">
        <v>0</v>
      </c>
      <c r="V339" s="18">
        <v>0</v>
      </c>
      <c r="W339" s="18">
        <v>0</v>
      </c>
      <c r="X339" s="18">
        <v>10000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6" t="s">
        <v>0</v>
      </c>
    </row>
    <row r="340" spans="1:32" ht="22.5" x14ac:dyDescent="0.2">
      <c r="A340" s="29" t="s">
        <v>283</v>
      </c>
      <c r="B340" s="116" t="s">
        <v>282</v>
      </c>
      <c r="C340" s="116"/>
      <c r="D340" s="116"/>
      <c r="E340" s="116"/>
      <c r="F340" s="116"/>
      <c r="G340" s="116"/>
      <c r="H340" s="116"/>
      <c r="I340" s="30">
        <v>606</v>
      </c>
      <c r="J340" s="31">
        <v>3</v>
      </c>
      <c r="K340" s="31">
        <v>9</v>
      </c>
      <c r="L340" s="32" t="s">
        <v>282</v>
      </c>
      <c r="M340" s="30" t="s">
        <v>0</v>
      </c>
      <c r="N340" s="33">
        <v>10000</v>
      </c>
      <c r="O340" s="33">
        <v>0</v>
      </c>
      <c r="P340" s="33">
        <f t="shared" si="5"/>
        <v>0</v>
      </c>
      <c r="Q340" s="119"/>
      <c r="R340" s="120"/>
      <c r="S340" s="120"/>
      <c r="T340" s="17">
        <v>0</v>
      </c>
      <c r="U340" s="18">
        <v>0</v>
      </c>
      <c r="V340" s="18">
        <v>0</v>
      </c>
      <c r="W340" s="18">
        <v>0</v>
      </c>
      <c r="X340" s="18">
        <v>10000</v>
      </c>
      <c r="Y340" s="18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6" t="s">
        <v>0</v>
      </c>
    </row>
    <row r="341" spans="1:32" x14ac:dyDescent="0.2">
      <c r="A341" s="29" t="s">
        <v>239</v>
      </c>
      <c r="B341" s="116" t="s">
        <v>239</v>
      </c>
      <c r="C341" s="116"/>
      <c r="D341" s="116"/>
      <c r="E341" s="116"/>
      <c r="F341" s="116"/>
      <c r="G341" s="116"/>
      <c r="H341" s="116"/>
      <c r="I341" s="30">
        <v>606</v>
      </c>
      <c r="J341" s="31">
        <v>3</v>
      </c>
      <c r="K341" s="31">
        <v>9</v>
      </c>
      <c r="L341" s="32" t="s">
        <v>282</v>
      </c>
      <c r="M341" s="30" t="s">
        <v>240</v>
      </c>
      <c r="N341" s="33">
        <v>10000</v>
      </c>
      <c r="O341" s="33">
        <v>0</v>
      </c>
      <c r="P341" s="33">
        <f t="shared" si="5"/>
        <v>0</v>
      </c>
      <c r="Q341" s="119"/>
      <c r="R341" s="120"/>
      <c r="S341" s="120"/>
      <c r="T341" s="17">
        <v>0</v>
      </c>
      <c r="U341" s="18">
        <v>0</v>
      </c>
      <c r="V341" s="18">
        <v>0</v>
      </c>
      <c r="W341" s="18">
        <v>0</v>
      </c>
      <c r="X341" s="18">
        <v>10000</v>
      </c>
      <c r="Y341" s="18">
        <v>0</v>
      </c>
      <c r="Z341" s="18">
        <v>0</v>
      </c>
      <c r="AA341" s="18">
        <v>0</v>
      </c>
      <c r="AB341" s="18">
        <v>0</v>
      </c>
      <c r="AC341" s="18">
        <v>0</v>
      </c>
      <c r="AD341" s="18">
        <v>0</v>
      </c>
      <c r="AE341" s="18">
        <v>0</v>
      </c>
      <c r="AF341" s="16" t="s">
        <v>0</v>
      </c>
    </row>
    <row r="342" spans="1:32" x14ac:dyDescent="0.2">
      <c r="A342" s="29" t="s">
        <v>82</v>
      </c>
      <c r="B342" s="116" t="s">
        <v>82</v>
      </c>
      <c r="C342" s="116"/>
      <c r="D342" s="116"/>
      <c r="E342" s="116"/>
      <c r="F342" s="116"/>
      <c r="G342" s="116"/>
      <c r="H342" s="116"/>
      <c r="I342" s="30">
        <v>606</v>
      </c>
      <c r="J342" s="31">
        <v>7</v>
      </c>
      <c r="K342" s="31">
        <v>0</v>
      </c>
      <c r="L342" s="32" t="s">
        <v>0</v>
      </c>
      <c r="M342" s="30" t="s">
        <v>0</v>
      </c>
      <c r="N342" s="33">
        <v>136587772.68000001</v>
      </c>
      <c r="O342" s="33">
        <v>126256045.23999999</v>
      </c>
      <c r="P342" s="33">
        <f t="shared" si="5"/>
        <v>92.435832844126281</v>
      </c>
      <c r="Q342" s="119"/>
      <c r="R342" s="120"/>
      <c r="S342" s="120"/>
      <c r="T342" s="17">
        <v>15959487.66</v>
      </c>
      <c r="U342" s="18">
        <v>33384699.59</v>
      </c>
      <c r="V342" s="18">
        <v>26015046.829999998</v>
      </c>
      <c r="W342" s="18">
        <v>24501406.670000002</v>
      </c>
      <c r="X342" s="18">
        <v>40353491.369999997</v>
      </c>
      <c r="Y342" s="18">
        <v>12200598.83</v>
      </c>
      <c r="Z342" s="18">
        <v>19566714.780000001</v>
      </c>
      <c r="AA342" s="18">
        <v>18046847.66</v>
      </c>
      <c r="AB342" s="18">
        <v>19764048.609999999</v>
      </c>
      <c r="AC342" s="18">
        <v>18466918.609999999</v>
      </c>
      <c r="AD342" s="18">
        <v>19450447.300000001</v>
      </c>
      <c r="AE342" s="18">
        <v>11631820.810000001</v>
      </c>
      <c r="AF342" s="16" t="s">
        <v>0</v>
      </c>
    </row>
    <row r="343" spans="1:32" x14ac:dyDescent="0.2">
      <c r="A343" s="29" t="s">
        <v>281</v>
      </c>
      <c r="B343" s="116" t="s">
        <v>281</v>
      </c>
      <c r="C343" s="116"/>
      <c r="D343" s="116"/>
      <c r="E343" s="116"/>
      <c r="F343" s="116"/>
      <c r="G343" s="116"/>
      <c r="H343" s="116"/>
      <c r="I343" s="30">
        <v>606</v>
      </c>
      <c r="J343" s="31">
        <v>7</v>
      </c>
      <c r="K343" s="31">
        <v>1</v>
      </c>
      <c r="L343" s="32" t="s">
        <v>0</v>
      </c>
      <c r="M343" s="30" t="s">
        <v>0</v>
      </c>
      <c r="N343" s="33">
        <v>54735321.920000002</v>
      </c>
      <c r="O343" s="33">
        <v>54207399.219999999</v>
      </c>
      <c r="P343" s="33">
        <f t="shared" si="5"/>
        <v>99.035499049824523</v>
      </c>
      <c r="Q343" s="119"/>
      <c r="R343" s="120"/>
      <c r="S343" s="120"/>
      <c r="T343" s="17">
        <v>8778948.9800000004</v>
      </c>
      <c r="U343" s="18">
        <v>15374622.08</v>
      </c>
      <c r="V343" s="18">
        <v>13873477.539999999</v>
      </c>
      <c r="W343" s="18">
        <v>12218034.83</v>
      </c>
      <c r="X343" s="18">
        <v>11084886.529999999</v>
      </c>
      <c r="Y343" s="18">
        <v>4531604.2</v>
      </c>
      <c r="Z343" s="18">
        <v>8919335.1600000001</v>
      </c>
      <c r="AA343" s="18">
        <v>8331948.9800000004</v>
      </c>
      <c r="AB343" s="18">
        <v>9425890.1799999997</v>
      </c>
      <c r="AC343" s="18">
        <v>8521540.1799999997</v>
      </c>
      <c r="AD343" s="18">
        <v>9086624.4600000009</v>
      </c>
      <c r="AE343" s="18">
        <v>5738249.4900000002</v>
      </c>
      <c r="AF343" s="16" t="s">
        <v>0</v>
      </c>
    </row>
    <row r="344" spans="1:32" x14ac:dyDescent="0.2">
      <c r="A344" s="29" t="s">
        <v>68</v>
      </c>
      <c r="B344" s="116" t="s">
        <v>69</v>
      </c>
      <c r="C344" s="116"/>
      <c r="D344" s="116"/>
      <c r="E344" s="116"/>
      <c r="F344" s="116"/>
      <c r="G344" s="116"/>
      <c r="H344" s="116"/>
      <c r="I344" s="30">
        <v>606</v>
      </c>
      <c r="J344" s="31">
        <v>7</v>
      </c>
      <c r="K344" s="31">
        <v>1</v>
      </c>
      <c r="L344" s="32" t="s">
        <v>69</v>
      </c>
      <c r="M344" s="30" t="s">
        <v>0</v>
      </c>
      <c r="N344" s="33">
        <v>54735321.920000002</v>
      </c>
      <c r="O344" s="33">
        <v>54207399.219999999</v>
      </c>
      <c r="P344" s="33">
        <f t="shared" si="5"/>
        <v>99.035499049824523</v>
      </c>
      <c r="Q344" s="119"/>
      <c r="R344" s="120"/>
      <c r="S344" s="120"/>
      <c r="T344" s="17">
        <v>8778948.9800000004</v>
      </c>
      <c r="U344" s="18">
        <v>15374622.08</v>
      </c>
      <c r="V344" s="18">
        <v>13873477.539999999</v>
      </c>
      <c r="W344" s="18">
        <v>12218034.83</v>
      </c>
      <c r="X344" s="18">
        <v>11084886.529999999</v>
      </c>
      <c r="Y344" s="18">
        <v>4531604.2</v>
      </c>
      <c r="Z344" s="18">
        <v>8919335.1600000001</v>
      </c>
      <c r="AA344" s="18">
        <v>8331948.9800000004</v>
      </c>
      <c r="AB344" s="18">
        <v>9425890.1799999997</v>
      </c>
      <c r="AC344" s="18">
        <v>8521540.1799999997</v>
      </c>
      <c r="AD344" s="18">
        <v>9086624.4600000009</v>
      </c>
      <c r="AE344" s="18">
        <v>5738249.4900000002</v>
      </c>
      <c r="AF344" s="16" t="s">
        <v>0</v>
      </c>
    </row>
    <row r="345" spans="1:32" ht="22.5" x14ac:dyDescent="0.2">
      <c r="A345" s="29" t="s">
        <v>79</v>
      </c>
      <c r="B345" s="116" t="s">
        <v>80</v>
      </c>
      <c r="C345" s="116"/>
      <c r="D345" s="116"/>
      <c r="E345" s="116"/>
      <c r="F345" s="116"/>
      <c r="G345" s="116"/>
      <c r="H345" s="116"/>
      <c r="I345" s="30">
        <v>606</v>
      </c>
      <c r="J345" s="31">
        <v>7</v>
      </c>
      <c r="K345" s="31">
        <v>1</v>
      </c>
      <c r="L345" s="32" t="s">
        <v>80</v>
      </c>
      <c r="M345" s="30" t="s">
        <v>0</v>
      </c>
      <c r="N345" s="33">
        <v>54735321.920000002</v>
      </c>
      <c r="O345" s="33">
        <v>54207399.219999999</v>
      </c>
      <c r="P345" s="33">
        <f t="shared" si="5"/>
        <v>99.035499049824523</v>
      </c>
      <c r="Q345" s="119"/>
      <c r="R345" s="120"/>
      <c r="S345" s="120"/>
      <c r="T345" s="17">
        <v>8778948.9800000004</v>
      </c>
      <c r="U345" s="18">
        <v>15374622.08</v>
      </c>
      <c r="V345" s="18">
        <v>13873477.539999999</v>
      </c>
      <c r="W345" s="18">
        <v>12218034.83</v>
      </c>
      <c r="X345" s="18">
        <v>11084886.529999999</v>
      </c>
      <c r="Y345" s="18">
        <v>4531604.2</v>
      </c>
      <c r="Z345" s="18">
        <v>8919335.1600000001</v>
      </c>
      <c r="AA345" s="18">
        <v>8331948.9800000004</v>
      </c>
      <c r="AB345" s="18">
        <v>9425890.1799999997</v>
      </c>
      <c r="AC345" s="18">
        <v>8521540.1799999997</v>
      </c>
      <c r="AD345" s="18">
        <v>9086624.4600000009</v>
      </c>
      <c r="AE345" s="18">
        <v>5738249.4900000002</v>
      </c>
      <c r="AF345" s="16" t="s">
        <v>0</v>
      </c>
    </row>
    <row r="346" spans="1:32" x14ac:dyDescent="0.2">
      <c r="A346" s="29" t="s">
        <v>279</v>
      </c>
      <c r="B346" s="116" t="s">
        <v>280</v>
      </c>
      <c r="C346" s="116"/>
      <c r="D346" s="116"/>
      <c r="E346" s="116"/>
      <c r="F346" s="116"/>
      <c r="G346" s="116"/>
      <c r="H346" s="116"/>
      <c r="I346" s="30">
        <v>606</v>
      </c>
      <c r="J346" s="31">
        <v>7</v>
      </c>
      <c r="K346" s="31">
        <v>1</v>
      </c>
      <c r="L346" s="32" t="s">
        <v>280</v>
      </c>
      <c r="M346" s="30" t="s">
        <v>0</v>
      </c>
      <c r="N346" s="33">
        <v>31385761.920000002</v>
      </c>
      <c r="O346" s="33">
        <v>31151618.870000001</v>
      </c>
      <c r="P346" s="33">
        <f t="shared" si="5"/>
        <v>99.253983221446674</v>
      </c>
      <c r="Q346" s="119"/>
      <c r="R346" s="120"/>
      <c r="S346" s="120"/>
      <c r="T346" s="17">
        <v>5239948.9800000004</v>
      </c>
      <c r="U346" s="18">
        <v>7716608.9400000004</v>
      </c>
      <c r="V346" s="18">
        <v>5216057.54</v>
      </c>
      <c r="W346" s="18">
        <v>5458834.9900000002</v>
      </c>
      <c r="X346" s="18">
        <v>5966041.2800000003</v>
      </c>
      <c r="Y346" s="18">
        <v>3884701.74</v>
      </c>
      <c r="Z346" s="18">
        <v>5067675.55</v>
      </c>
      <c r="AA346" s="18">
        <v>4509748.9800000004</v>
      </c>
      <c r="AB346" s="18">
        <v>5893690.1799999997</v>
      </c>
      <c r="AC346" s="18">
        <v>4789340.18</v>
      </c>
      <c r="AD346" s="18">
        <v>5441484.9199999999</v>
      </c>
      <c r="AE346" s="18">
        <v>3309249.49</v>
      </c>
      <c r="AF346" s="16" t="s">
        <v>0</v>
      </c>
    </row>
    <row r="347" spans="1:32" ht="22.5" x14ac:dyDescent="0.2">
      <c r="A347" s="29" t="s">
        <v>76</v>
      </c>
      <c r="B347" s="116" t="s">
        <v>278</v>
      </c>
      <c r="C347" s="116"/>
      <c r="D347" s="116"/>
      <c r="E347" s="116"/>
      <c r="F347" s="116"/>
      <c r="G347" s="116"/>
      <c r="H347" s="116"/>
      <c r="I347" s="30">
        <v>606</v>
      </c>
      <c r="J347" s="31">
        <v>7</v>
      </c>
      <c r="K347" s="31">
        <v>1</v>
      </c>
      <c r="L347" s="32" t="s">
        <v>278</v>
      </c>
      <c r="M347" s="30" t="s">
        <v>0</v>
      </c>
      <c r="N347" s="33">
        <v>31385761.920000002</v>
      </c>
      <c r="O347" s="33">
        <v>31151618.870000001</v>
      </c>
      <c r="P347" s="33">
        <f t="shared" si="5"/>
        <v>99.253983221446674</v>
      </c>
      <c r="Q347" s="119"/>
      <c r="R347" s="120"/>
      <c r="S347" s="120"/>
      <c r="T347" s="17">
        <v>5239948.9800000004</v>
      </c>
      <c r="U347" s="18">
        <v>7716608.9400000004</v>
      </c>
      <c r="V347" s="18">
        <v>5216057.54</v>
      </c>
      <c r="W347" s="18">
        <v>4458834.99</v>
      </c>
      <c r="X347" s="18">
        <v>5966041.2800000003</v>
      </c>
      <c r="Y347" s="18">
        <v>3884701.74</v>
      </c>
      <c r="Z347" s="18">
        <v>5067675.55</v>
      </c>
      <c r="AA347" s="18">
        <v>4509748.9800000004</v>
      </c>
      <c r="AB347" s="18">
        <v>5893690.1799999997</v>
      </c>
      <c r="AC347" s="18">
        <v>4789340.18</v>
      </c>
      <c r="AD347" s="18">
        <v>5441484.9199999999</v>
      </c>
      <c r="AE347" s="18">
        <v>3309249.49</v>
      </c>
      <c r="AF347" s="16" t="s">
        <v>0</v>
      </c>
    </row>
    <row r="348" spans="1:32" x14ac:dyDescent="0.2">
      <c r="A348" s="29" t="s">
        <v>182</v>
      </c>
      <c r="B348" s="116" t="s">
        <v>182</v>
      </c>
      <c r="C348" s="116"/>
      <c r="D348" s="116"/>
      <c r="E348" s="116"/>
      <c r="F348" s="116"/>
      <c r="G348" s="116"/>
      <c r="H348" s="116"/>
      <c r="I348" s="30">
        <v>606</v>
      </c>
      <c r="J348" s="31">
        <v>7</v>
      </c>
      <c r="K348" s="31">
        <v>1</v>
      </c>
      <c r="L348" s="32" t="s">
        <v>278</v>
      </c>
      <c r="M348" s="30" t="s">
        <v>183</v>
      </c>
      <c r="N348" s="33">
        <v>1212615.3999999999</v>
      </c>
      <c r="O348" s="33">
        <v>1126701</v>
      </c>
      <c r="P348" s="33">
        <f t="shared" si="5"/>
        <v>92.914950610061524</v>
      </c>
      <c r="Q348" s="119"/>
      <c r="R348" s="120"/>
      <c r="S348" s="120"/>
      <c r="T348" s="17">
        <v>192137.8</v>
      </c>
      <c r="U348" s="18">
        <v>341776.69</v>
      </c>
      <c r="V348" s="18">
        <v>179936.4</v>
      </c>
      <c r="W348" s="18">
        <v>257895.29</v>
      </c>
      <c r="X348" s="18">
        <v>339855.52</v>
      </c>
      <c r="Y348" s="18">
        <v>40400</v>
      </c>
      <c r="Z348" s="18">
        <v>208878.54</v>
      </c>
      <c r="AA348" s="18">
        <v>182937.8</v>
      </c>
      <c r="AB348" s="18">
        <v>182937.8</v>
      </c>
      <c r="AC348" s="18">
        <v>169157.8</v>
      </c>
      <c r="AD348" s="18">
        <v>178835.25</v>
      </c>
      <c r="AE348" s="18">
        <v>102869.4</v>
      </c>
      <c r="AF348" s="16" t="s">
        <v>0</v>
      </c>
    </row>
    <row r="349" spans="1:32" ht="22.5" x14ac:dyDescent="0.2">
      <c r="A349" s="29" t="s">
        <v>1</v>
      </c>
      <c r="B349" s="116" t="s">
        <v>1</v>
      </c>
      <c r="C349" s="116"/>
      <c r="D349" s="116"/>
      <c r="E349" s="116"/>
      <c r="F349" s="116"/>
      <c r="G349" s="116"/>
      <c r="H349" s="116"/>
      <c r="I349" s="30">
        <v>606</v>
      </c>
      <c r="J349" s="31">
        <v>7</v>
      </c>
      <c r="K349" s="31">
        <v>1</v>
      </c>
      <c r="L349" s="32" t="s">
        <v>278</v>
      </c>
      <c r="M349" s="30" t="s">
        <v>2</v>
      </c>
      <c r="N349" s="33">
        <v>976083.18</v>
      </c>
      <c r="O349" s="33">
        <v>907102.53</v>
      </c>
      <c r="P349" s="33">
        <f t="shared" si="5"/>
        <v>92.932912746227231</v>
      </c>
      <c r="Q349" s="119"/>
      <c r="R349" s="120"/>
      <c r="S349" s="120"/>
      <c r="T349" s="17">
        <v>99900</v>
      </c>
      <c r="U349" s="18">
        <v>246700.03</v>
      </c>
      <c r="V349" s="18">
        <v>172300</v>
      </c>
      <c r="W349" s="18">
        <v>153372.51</v>
      </c>
      <c r="X349" s="18">
        <v>66008.33</v>
      </c>
      <c r="Y349" s="18">
        <v>210170.05</v>
      </c>
      <c r="Z349" s="18">
        <v>255075.01</v>
      </c>
      <c r="AA349" s="18">
        <v>188000</v>
      </c>
      <c r="AB349" s="18">
        <v>195750</v>
      </c>
      <c r="AC349" s="18">
        <v>187750</v>
      </c>
      <c r="AD349" s="18">
        <v>191749.67</v>
      </c>
      <c r="AE349" s="18">
        <v>6380.09</v>
      </c>
      <c r="AF349" s="16" t="s">
        <v>0</v>
      </c>
    </row>
    <row r="350" spans="1:32" ht="22.5" x14ac:dyDescent="0.2">
      <c r="A350" s="29" t="s">
        <v>39</v>
      </c>
      <c r="B350" s="116" t="s">
        <v>39</v>
      </c>
      <c r="C350" s="116"/>
      <c r="D350" s="116"/>
      <c r="E350" s="116"/>
      <c r="F350" s="116"/>
      <c r="G350" s="116"/>
      <c r="H350" s="116"/>
      <c r="I350" s="30">
        <v>606</v>
      </c>
      <c r="J350" s="31">
        <v>7</v>
      </c>
      <c r="K350" s="31">
        <v>1</v>
      </c>
      <c r="L350" s="32" t="s">
        <v>278</v>
      </c>
      <c r="M350" s="30" t="s">
        <v>40</v>
      </c>
      <c r="N350" s="33">
        <v>42155.6</v>
      </c>
      <c r="O350" s="33">
        <v>42155.6</v>
      </c>
      <c r="P350" s="33">
        <f t="shared" si="5"/>
        <v>100</v>
      </c>
      <c r="Q350" s="119"/>
      <c r="R350" s="120"/>
      <c r="S350" s="120"/>
      <c r="T350" s="17">
        <v>0</v>
      </c>
      <c r="U350" s="18">
        <v>20023.91</v>
      </c>
      <c r="V350" s="18">
        <v>0</v>
      </c>
      <c r="W350" s="18">
        <v>0</v>
      </c>
      <c r="X350" s="18">
        <v>0</v>
      </c>
      <c r="Y350" s="18">
        <v>22131.69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6" t="s">
        <v>0</v>
      </c>
    </row>
    <row r="351" spans="1:32" x14ac:dyDescent="0.2">
      <c r="A351" s="29" t="s">
        <v>239</v>
      </c>
      <c r="B351" s="116" t="s">
        <v>239</v>
      </c>
      <c r="C351" s="116"/>
      <c r="D351" s="116"/>
      <c r="E351" s="116"/>
      <c r="F351" s="116"/>
      <c r="G351" s="116"/>
      <c r="H351" s="116"/>
      <c r="I351" s="30">
        <v>606</v>
      </c>
      <c r="J351" s="31">
        <v>7</v>
      </c>
      <c r="K351" s="31">
        <v>1</v>
      </c>
      <c r="L351" s="32" t="s">
        <v>278</v>
      </c>
      <c r="M351" s="30" t="s">
        <v>240</v>
      </c>
      <c r="N351" s="33">
        <v>29063829.43</v>
      </c>
      <c r="O351" s="33">
        <v>29063829.43</v>
      </c>
      <c r="P351" s="33">
        <f t="shared" si="5"/>
        <v>100</v>
      </c>
      <c r="Q351" s="119"/>
      <c r="R351" s="120"/>
      <c r="S351" s="120"/>
      <c r="T351" s="17">
        <v>4947911.18</v>
      </c>
      <c r="U351" s="18">
        <v>7100000</v>
      </c>
      <c r="V351" s="18">
        <v>4859711.1399999997</v>
      </c>
      <c r="W351" s="18">
        <v>4007451.19</v>
      </c>
      <c r="X351" s="18">
        <v>5480929.4299999997</v>
      </c>
      <c r="Y351" s="18">
        <v>3612000</v>
      </c>
      <c r="Z351" s="18">
        <v>4600000</v>
      </c>
      <c r="AA351" s="18">
        <v>4138811.18</v>
      </c>
      <c r="AB351" s="18">
        <v>5472432.3799999999</v>
      </c>
      <c r="AC351" s="18">
        <v>4432432.38</v>
      </c>
      <c r="AD351" s="18">
        <v>5070900</v>
      </c>
      <c r="AE351" s="18">
        <v>3200000</v>
      </c>
      <c r="AF351" s="16" t="s">
        <v>0</v>
      </c>
    </row>
    <row r="352" spans="1:32" x14ac:dyDescent="0.2">
      <c r="A352" s="29" t="s">
        <v>14</v>
      </c>
      <c r="B352" s="116" t="s">
        <v>14</v>
      </c>
      <c r="C352" s="116"/>
      <c r="D352" s="116"/>
      <c r="E352" s="116"/>
      <c r="F352" s="116"/>
      <c r="G352" s="116"/>
      <c r="H352" s="116"/>
      <c r="I352" s="30">
        <v>606</v>
      </c>
      <c r="J352" s="31">
        <v>7</v>
      </c>
      <c r="K352" s="31">
        <v>1</v>
      </c>
      <c r="L352" s="32" t="s">
        <v>278</v>
      </c>
      <c r="M352" s="30" t="s">
        <v>15</v>
      </c>
      <c r="N352" s="33">
        <v>91078.31</v>
      </c>
      <c r="O352" s="33">
        <v>11830.31</v>
      </c>
      <c r="P352" s="33">
        <f t="shared" si="5"/>
        <v>12.98916284239354</v>
      </c>
      <c r="Q352" s="119"/>
      <c r="R352" s="120"/>
      <c r="S352" s="120"/>
      <c r="T352" s="17">
        <v>0</v>
      </c>
      <c r="U352" s="18">
        <v>8108.31</v>
      </c>
      <c r="V352" s="18">
        <v>4110</v>
      </c>
      <c r="W352" s="18">
        <v>40116</v>
      </c>
      <c r="X352" s="18">
        <v>79248</v>
      </c>
      <c r="Y352" s="18">
        <v>0</v>
      </c>
      <c r="Z352" s="18">
        <v>3722</v>
      </c>
      <c r="AA352" s="18">
        <v>0</v>
      </c>
      <c r="AB352" s="18">
        <v>42570</v>
      </c>
      <c r="AC352" s="18">
        <v>0</v>
      </c>
      <c r="AD352" s="18">
        <v>0</v>
      </c>
      <c r="AE352" s="18">
        <v>0</v>
      </c>
      <c r="AF352" s="16" t="s">
        <v>0</v>
      </c>
    </row>
    <row r="353" spans="1:32" ht="22.5" x14ac:dyDescent="0.2">
      <c r="A353" s="29" t="s">
        <v>276</v>
      </c>
      <c r="B353" s="116" t="s">
        <v>277</v>
      </c>
      <c r="C353" s="116"/>
      <c r="D353" s="116"/>
      <c r="E353" s="116"/>
      <c r="F353" s="116"/>
      <c r="G353" s="116"/>
      <c r="H353" s="116"/>
      <c r="I353" s="30">
        <v>606</v>
      </c>
      <c r="J353" s="31">
        <v>7</v>
      </c>
      <c r="K353" s="31">
        <v>1</v>
      </c>
      <c r="L353" s="32" t="s">
        <v>277</v>
      </c>
      <c r="M353" s="30" t="s">
        <v>0</v>
      </c>
      <c r="N353" s="33">
        <v>23349560</v>
      </c>
      <c r="O353" s="33">
        <v>23055780.350000001</v>
      </c>
      <c r="P353" s="33">
        <f t="shared" si="5"/>
        <v>98.741819331927459</v>
      </c>
      <c r="Q353" s="119"/>
      <c r="R353" s="120"/>
      <c r="S353" s="120"/>
      <c r="T353" s="17">
        <v>3539000</v>
      </c>
      <c r="U353" s="18">
        <v>7658013.1399999997</v>
      </c>
      <c r="V353" s="18">
        <v>8657420</v>
      </c>
      <c r="W353" s="18">
        <v>6759199.8399999999</v>
      </c>
      <c r="X353" s="18">
        <v>5118845.25</v>
      </c>
      <c r="Y353" s="18">
        <v>646902.46</v>
      </c>
      <c r="Z353" s="18">
        <v>3851659.61</v>
      </c>
      <c r="AA353" s="18">
        <v>3822200</v>
      </c>
      <c r="AB353" s="18">
        <v>3532200</v>
      </c>
      <c r="AC353" s="18">
        <v>3732200</v>
      </c>
      <c r="AD353" s="18">
        <v>3645139.54</v>
      </c>
      <c r="AE353" s="18">
        <v>2429000</v>
      </c>
      <c r="AF353" s="16" t="s">
        <v>0</v>
      </c>
    </row>
    <row r="354" spans="1:32" ht="56.25" x14ac:dyDescent="0.2">
      <c r="A354" s="29" t="s">
        <v>275</v>
      </c>
      <c r="B354" s="116" t="s">
        <v>274</v>
      </c>
      <c r="C354" s="116"/>
      <c r="D354" s="116"/>
      <c r="E354" s="116"/>
      <c r="F354" s="116"/>
      <c r="G354" s="116"/>
      <c r="H354" s="116"/>
      <c r="I354" s="30">
        <v>606</v>
      </c>
      <c r="J354" s="31">
        <v>7</v>
      </c>
      <c r="K354" s="31">
        <v>1</v>
      </c>
      <c r="L354" s="32" t="s">
        <v>274</v>
      </c>
      <c r="M354" s="30" t="s">
        <v>0</v>
      </c>
      <c r="N354" s="33">
        <v>23349560</v>
      </c>
      <c r="O354" s="33">
        <v>23055780.350000001</v>
      </c>
      <c r="P354" s="33">
        <f t="shared" si="5"/>
        <v>98.741819331927459</v>
      </c>
      <c r="Q354" s="119"/>
      <c r="R354" s="120"/>
      <c r="S354" s="120"/>
      <c r="T354" s="17">
        <v>3539000</v>
      </c>
      <c r="U354" s="18">
        <v>7658013.1399999997</v>
      </c>
      <c r="V354" s="18">
        <v>8657420</v>
      </c>
      <c r="W354" s="18">
        <v>6759199.8399999999</v>
      </c>
      <c r="X354" s="18">
        <v>5118845.25</v>
      </c>
      <c r="Y354" s="18">
        <v>646902.46</v>
      </c>
      <c r="Z354" s="18">
        <v>3851659.61</v>
      </c>
      <c r="AA354" s="18">
        <v>3822200</v>
      </c>
      <c r="AB354" s="18">
        <v>3532200</v>
      </c>
      <c r="AC354" s="18">
        <v>3732200</v>
      </c>
      <c r="AD354" s="18">
        <v>3645139.54</v>
      </c>
      <c r="AE354" s="18">
        <v>2429000</v>
      </c>
      <c r="AF354" s="16" t="s">
        <v>0</v>
      </c>
    </row>
    <row r="355" spans="1:32" x14ac:dyDescent="0.2">
      <c r="A355" s="29" t="s">
        <v>182</v>
      </c>
      <c r="B355" s="116" t="s">
        <v>182</v>
      </c>
      <c r="C355" s="116"/>
      <c r="D355" s="116"/>
      <c r="E355" s="116"/>
      <c r="F355" s="116"/>
      <c r="G355" s="116"/>
      <c r="H355" s="116"/>
      <c r="I355" s="30">
        <v>606</v>
      </c>
      <c r="J355" s="31">
        <v>7</v>
      </c>
      <c r="K355" s="31">
        <v>1</v>
      </c>
      <c r="L355" s="32" t="s">
        <v>274</v>
      </c>
      <c r="M355" s="30" t="s">
        <v>183</v>
      </c>
      <c r="N355" s="33">
        <v>1468960</v>
      </c>
      <c r="O355" s="33">
        <v>1188680.51</v>
      </c>
      <c r="P355" s="33">
        <f t="shared" si="5"/>
        <v>80.919869159133</v>
      </c>
      <c r="Q355" s="119"/>
      <c r="R355" s="120"/>
      <c r="S355" s="120"/>
      <c r="T355" s="17">
        <v>224000</v>
      </c>
      <c r="U355" s="18">
        <v>375943.14</v>
      </c>
      <c r="V355" s="18">
        <v>82800</v>
      </c>
      <c r="W355" s="18">
        <v>239200</v>
      </c>
      <c r="X355" s="18">
        <v>565345.25</v>
      </c>
      <c r="Y355" s="18">
        <v>52000</v>
      </c>
      <c r="Z355" s="18">
        <v>220965.84</v>
      </c>
      <c r="AA355" s="18">
        <v>212200</v>
      </c>
      <c r="AB355" s="18">
        <v>212200</v>
      </c>
      <c r="AC355" s="18">
        <v>212200</v>
      </c>
      <c r="AD355" s="18">
        <v>202705.77</v>
      </c>
      <c r="AE355" s="18">
        <v>52000</v>
      </c>
      <c r="AF355" s="16" t="s">
        <v>0</v>
      </c>
    </row>
    <row r="356" spans="1:32" ht="22.5" x14ac:dyDescent="0.2">
      <c r="A356" s="29" t="s">
        <v>1</v>
      </c>
      <c r="B356" s="116" t="s">
        <v>1</v>
      </c>
      <c r="C356" s="116"/>
      <c r="D356" s="116"/>
      <c r="E356" s="116"/>
      <c r="F356" s="116"/>
      <c r="G356" s="116"/>
      <c r="H356" s="116"/>
      <c r="I356" s="30">
        <v>606</v>
      </c>
      <c r="J356" s="31">
        <v>7</v>
      </c>
      <c r="K356" s="31">
        <v>1</v>
      </c>
      <c r="L356" s="32" t="s">
        <v>274</v>
      </c>
      <c r="M356" s="30" t="s">
        <v>2</v>
      </c>
      <c r="N356" s="33">
        <v>13500</v>
      </c>
      <c r="O356" s="33">
        <v>0</v>
      </c>
      <c r="P356" s="33">
        <f t="shared" si="5"/>
        <v>0</v>
      </c>
      <c r="Q356" s="119"/>
      <c r="R356" s="120"/>
      <c r="S356" s="120"/>
      <c r="T356" s="17">
        <v>0</v>
      </c>
      <c r="U356" s="18">
        <v>0</v>
      </c>
      <c r="V356" s="18">
        <v>0</v>
      </c>
      <c r="W356" s="18">
        <v>0</v>
      </c>
      <c r="X356" s="18">
        <v>13500</v>
      </c>
      <c r="Y356" s="18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6" t="s">
        <v>0</v>
      </c>
    </row>
    <row r="357" spans="1:32" x14ac:dyDescent="0.2">
      <c r="A357" s="29" t="s">
        <v>239</v>
      </c>
      <c r="B357" s="116" t="s">
        <v>239</v>
      </c>
      <c r="C357" s="116"/>
      <c r="D357" s="116"/>
      <c r="E357" s="116"/>
      <c r="F357" s="116"/>
      <c r="G357" s="116"/>
      <c r="H357" s="116"/>
      <c r="I357" s="30">
        <v>606</v>
      </c>
      <c r="J357" s="31">
        <v>7</v>
      </c>
      <c r="K357" s="31">
        <v>1</v>
      </c>
      <c r="L357" s="32" t="s">
        <v>274</v>
      </c>
      <c r="M357" s="30" t="s">
        <v>240</v>
      </c>
      <c r="N357" s="33">
        <v>21867100</v>
      </c>
      <c r="O357" s="33">
        <v>21867099.84</v>
      </c>
      <c r="P357" s="33">
        <f t="shared" si="5"/>
        <v>99.999999268307178</v>
      </c>
      <c r="Q357" s="119"/>
      <c r="R357" s="120"/>
      <c r="S357" s="120"/>
      <c r="T357" s="17">
        <v>3315000</v>
      </c>
      <c r="U357" s="18">
        <v>7282070</v>
      </c>
      <c r="V357" s="18">
        <v>8574620</v>
      </c>
      <c r="W357" s="18">
        <v>6519999.8399999999</v>
      </c>
      <c r="X357" s="18">
        <v>4540000</v>
      </c>
      <c r="Y357" s="18">
        <v>594902.46</v>
      </c>
      <c r="Z357" s="18">
        <v>3630693.77</v>
      </c>
      <c r="AA357" s="18">
        <v>3610000</v>
      </c>
      <c r="AB357" s="18">
        <v>3320000</v>
      </c>
      <c r="AC357" s="18">
        <v>3520000</v>
      </c>
      <c r="AD357" s="18">
        <v>3442433.77</v>
      </c>
      <c r="AE357" s="18">
        <v>2377000</v>
      </c>
      <c r="AF357" s="16" t="s">
        <v>0</v>
      </c>
    </row>
    <row r="358" spans="1:32" x14ac:dyDescent="0.2">
      <c r="A358" s="29" t="s">
        <v>273</v>
      </c>
      <c r="B358" s="116" t="s">
        <v>273</v>
      </c>
      <c r="C358" s="116"/>
      <c r="D358" s="116"/>
      <c r="E358" s="116"/>
      <c r="F358" s="116"/>
      <c r="G358" s="116"/>
      <c r="H358" s="116"/>
      <c r="I358" s="30">
        <v>606</v>
      </c>
      <c r="J358" s="31">
        <v>7</v>
      </c>
      <c r="K358" s="31">
        <v>2</v>
      </c>
      <c r="L358" s="32" t="s">
        <v>0</v>
      </c>
      <c r="M358" s="30" t="s">
        <v>0</v>
      </c>
      <c r="N358" s="33">
        <v>64788373.689999998</v>
      </c>
      <c r="O358" s="33">
        <v>58727980.369999997</v>
      </c>
      <c r="P358" s="33">
        <f t="shared" si="5"/>
        <v>90.645862868856952</v>
      </c>
      <c r="Q358" s="119"/>
      <c r="R358" s="120"/>
      <c r="S358" s="120"/>
      <c r="T358" s="17">
        <v>4400241.8</v>
      </c>
      <c r="U358" s="18">
        <v>15288670</v>
      </c>
      <c r="V358" s="18">
        <v>8615321.9700000007</v>
      </c>
      <c r="W358" s="18">
        <v>6875836.7999999998</v>
      </c>
      <c r="X358" s="18">
        <v>21136783.690000001</v>
      </c>
      <c r="Y358" s="18">
        <v>5986000</v>
      </c>
      <c r="Z358" s="18">
        <v>8619150</v>
      </c>
      <c r="AA358" s="18">
        <v>7082841.7999999998</v>
      </c>
      <c r="AB358" s="18">
        <v>7888601.5499999998</v>
      </c>
      <c r="AC358" s="18">
        <v>7478171.5499999998</v>
      </c>
      <c r="AD358" s="18">
        <v>8558276.6999999993</v>
      </c>
      <c r="AE358" s="18">
        <v>5199493.3</v>
      </c>
      <c r="AF358" s="16" t="s">
        <v>0</v>
      </c>
    </row>
    <row r="359" spans="1:32" x14ac:dyDescent="0.2">
      <c r="A359" s="29" t="s">
        <v>59</v>
      </c>
      <c r="B359" s="116" t="s">
        <v>60</v>
      </c>
      <c r="C359" s="116"/>
      <c r="D359" s="116"/>
      <c r="E359" s="116"/>
      <c r="F359" s="116"/>
      <c r="G359" s="116"/>
      <c r="H359" s="116"/>
      <c r="I359" s="30">
        <v>606</v>
      </c>
      <c r="J359" s="31">
        <v>7</v>
      </c>
      <c r="K359" s="31">
        <v>2</v>
      </c>
      <c r="L359" s="32" t="s">
        <v>60</v>
      </c>
      <c r="M359" s="30" t="s">
        <v>0</v>
      </c>
      <c r="N359" s="33">
        <v>1528084.37</v>
      </c>
      <c r="O359" s="33">
        <v>1528084.37</v>
      </c>
      <c r="P359" s="33">
        <f t="shared" si="5"/>
        <v>100</v>
      </c>
      <c r="Q359" s="119"/>
      <c r="R359" s="120"/>
      <c r="S359" s="120"/>
      <c r="T359" s="17">
        <v>0</v>
      </c>
      <c r="U359" s="18">
        <v>0</v>
      </c>
      <c r="V359" s="18">
        <v>0</v>
      </c>
      <c r="W359" s="18">
        <v>0</v>
      </c>
      <c r="X359" s="18">
        <v>1528084.37</v>
      </c>
      <c r="Y359" s="18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6" t="s">
        <v>0</v>
      </c>
    </row>
    <row r="360" spans="1:32" ht="22.5" x14ac:dyDescent="0.2">
      <c r="A360" s="29" t="s">
        <v>249</v>
      </c>
      <c r="B360" s="116" t="s">
        <v>250</v>
      </c>
      <c r="C360" s="116"/>
      <c r="D360" s="116"/>
      <c r="E360" s="116"/>
      <c r="F360" s="116"/>
      <c r="G360" s="116"/>
      <c r="H360" s="116"/>
      <c r="I360" s="30">
        <v>606</v>
      </c>
      <c r="J360" s="31">
        <v>7</v>
      </c>
      <c r="K360" s="31">
        <v>2</v>
      </c>
      <c r="L360" s="32" t="s">
        <v>250</v>
      </c>
      <c r="M360" s="30" t="s">
        <v>0</v>
      </c>
      <c r="N360" s="33">
        <v>1528084.37</v>
      </c>
      <c r="O360" s="33">
        <v>1528084.37</v>
      </c>
      <c r="P360" s="33">
        <f t="shared" si="5"/>
        <v>100</v>
      </c>
      <c r="Q360" s="119"/>
      <c r="R360" s="120"/>
      <c r="S360" s="120"/>
      <c r="T360" s="17">
        <v>0</v>
      </c>
      <c r="U360" s="18">
        <v>0</v>
      </c>
      <c r="V360" s="18">
        <v>0</v>
      </c>
      <c r="W360" s="18">
        <v>0</v>
      </c>
      <c r="X360" s="18">
        <v>1528084.37</v>
      </c>
      <c r="Y360" s="18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6" t="s">
        <v>0</v>
      </c>
    </row>
    <row r="361" spans="1:32" ht="33.75" x14ac:dyDescent="0.2">
      <c r="A361" s="29" t="s">
        <v>247</v>
      </c>
      <c r="B361" s="116" t="s">
        <v>248</v>
      </c>
      <c r="C361" s="116"/>
      <c r="D361" s="116"/>
      <c r="E361" s="116"/>
      <c r="F361" s="116"/>
      <c r="G361" s="116"/>
      <c r="H361" s="116"/>
      <c r="I361" s="30">
        <v>606</v>
      </c>
      <c r="J361" s="31">
        <v>7</v>
      </c>
      <c r="K361" s="31">
        <v>2</v>
      </c>
      <c r="L361" s="32" t="s">
        <v>248</v>
      </c>
      <c r="M361" s="30" t="s">
        <v>0</v>
      </c>
      <c r="N361" s="33">
        <v>1528084.37</v>
      </c>
      <c r="O361" s="33">
        <v>1528084.37</v>
      </c>
      <c r="P361" s="33">
        <f t="shared" si="5"/>
        <v>100</v>
      </c>
      <c r="Q361" s="119"/>
      <c r="R361" s="120"/>
      <c r="S361" s="120"/>
      <c r="T361" s="17">
        <v>0</v>
      </c>
      <c r="U361" s="18">
        <v>0</v>
      </c>
      <c r="V361" s="18">
        <v>0</v>
      </c>
      <c r="W361" s="18">
        <v>0</v>
      </c>
      <c r="X361" s="18">
        <v>1528084.37</v>
      </c>
      <c r="Y361" s="18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6" t="s">
        <v>0</v>
      </c>
    </row>
    <row r="362" spans="1:32" ht="22.5" x14ac:dyDescent="0.2">
      <c r="A362" s="29" t="s">
        <v>246</v>
      </c>
      <c r="B362" s="116" t="s">
        <v>245</v>
      </c>
      <c r="C362" s="116"/>
      <c r="D362" s="116"/>
      <c r="E362" s="116"/>
      <c r="F362" s="116"/>
      <c r="G362" s="116"/>
      <c r="H362" s="116"/>
      <c r="I362" s="30">
        <v>606</v>
      </c>
      <c r="J362" s="31">
        <v>7</v>
      </c>
      <c r="K362" s="31">
        <v>2</v>
      </c>
      <c r="L362" s="32" t="s">
        <v>245</v>
      </c>
      <c r="M362" s="30" t="s">
        <v>0</v>
      </c>
      <c r="N362" s="33">
        <v>1528084.37</v>
      </c>
      <c r="O362" s="33">
        <v>1528084.37</v>
      </c>
      <c r="P362" s="33">
        <f t="shared" si="5"/>
        <v>100</v>
      </c>
      <c r="Q362" s="119"/>
      <c r="R362" s="120"/>
      <c r="S362" s="120"/>
      <c r="T362" s="17">
        <v>0</v>
      </c>
      <c r="U362" s="18">
        <v>0</v>
      </c>
      <c r="V362" s="18">
        <v>0</v>
      </c>
      <c r="W362" s="18">
        <v>0</v>
      </c>
      <c r="X362" s="18">
        <v>1528084.37</v>
      </c>
      <c r="Y362" s="18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6" t="s">
        <v>0</v>
      </c>
    </row>
    <row r="363" spans="1:32" x14ac:dyDescent="0.2">
      <c r="A363" s="29" t="s">
        <v>239</v>
      </c>
      <c r="B363" s="116" t="s">
        <v>239</v>
      </c>
      <c r="C363" s="116"/>
      <c r="D363" s="116"/>
      <c r="E363" s="116"/>
      <c r="F363" s="116"/>
      <c r="G363" s="116"/>
      <c r="H363" s="116"/>
      <c r="I363" s="30">
        <v>606</v>
      </c>
      <c r="J363" s="31">
        <v>7</v>
      </c>
      <c r="K363" s="31">
        <v>2</v>
      </c>
      <c r="L363" s="32" t="s">
        <v>245</v>
      </c>
      <c r="M363" s="30" t="s">
        <v>240</v>
      </c>
      <c r="N363" s="33">
        <v>1528084.37</v>
      </c>
      <c r="O363" s="33">
        <v>1528084.37</v>
      </c>
      <c r="P363" s="33">
        <f t="shared" si="5"/>
        <v>100</v>
      </c>
      <c r="Q363" s="119"/>
      <c r="R363" s="120"/>
      <c r="S363" s="120"/>
      <c r="T363" s="17">
        <v>0</v>
      </c>
      <c r="U363" s="18">
        <v>0</v>
      </c>
      <c r="V363" s="18">
        <v>0</v>
      </c>
      <c r="W363" s="18">
        <v>0</v>
      </c>
      <c r="X363" s="18">
        <v>1528084.37</v>
      </c>
      <c r="Y363" s="18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6" t="s">
        <v>0</v>
      </c>
    </row>
    <row r="364" spans="1:32" x14ac:dyDescent="0.2">
      <c r="A364" s="29" t="s">
        <v>68</v>
      </c>
      <c r="B364" s="116" t="s">
        <v>69</v>
      </c>
      <c r="C364" s="116"/>
      <c r="D364" s="116"/>
      <c r="E364" s="116"/>
      <c r="F364" s="116"/>
      <c r="G364" s="116"/>
      <c r="H364" s="116"/>
      <c r="I364" s="30">
        <v>606</v>
      </c>
      <c r="J364" s="31">
        <v>7</v>
      </c>
      <c r="K364" s="31">
        <v>2</v>
      </c>
      <c r="L364" s="32" t="s">
        <v>69</v>
      </c>
      <c r="M364" s="30" t="s">
        <v>0</v>
      </c>
      <c r="N364" s="33">
        <v>63260289.32</v>
      </c>
      <c r="O364" s="33">
        <v>57199896</v>
      </c>
      <c r="P364" s="33">
        <f t="shared" si="5"/>
        <v>90.419908942648505</v>
      </c>
      <c r="Q364" s="119"/>
      <c r="R364" s="120"/>
      <c r="S364" s="120"/>
      <c r="T364" s="17">
        <v>4400241.8</v>
      </c>
      <c r="U364" s="18">
        <v>15288670</v>
      </c>
      <c r="V364" s="18">
        <v>8615321.9700000007</v>
      </c>
      <c r="W364" s="18">
        <v>6875836.7999999998</v>
      </c>
      <c r="X364" s="18">
        <v>19608699.32</v>
      </c>
      <c r="Y364" s="18">
        <v>5986000</v>
      </c>
      <c r="Z364" s="18">
        <v>8619150</v>
      </c>
      <c r="AA364" s="18">
        <v>7082841.7999999998</v>
      </c>
      <c r="AB364" s="18">
        <v>7888601.5499999998</v>
      </c>
      <c r="AC364" s="18">
        <v>7478171.5499999998</v>
      </c>
      <c r="AD364" s="18">
        <v>8558276.6999999993</v>
      </c>
      <c r="AE364" s="18">
        <v>5199493.3</v>
      </c>
      <c r="AF364" s="16" t="s">
        <v>0</v>
      </c>
    </row>
    <row r="365" spans="1:32" ht="22.5" x14ac:dyDescent="0.2">
      <c r="A365" s="29" t="s">
        <v>79</v>
      </c>
      <c r="B365" s="116" t="s">
        <v>80</v>
      </c>
      <c r="C365" s="116"/>
      <c r="D365" s="116"/>
      <c r="E365" s="116"/>
      <c r="F365" s="116"/>
      <c r="G365" s="116"/>
      <c r="H365" s="116"/>
      <c r="I365" s="30">
        <v>606</v>
      </c>
      <c r="J365" s="31">
        <v>7</v>
      </c>
      <c r="K365" s="31">
        <v>2</v>
      </c>
      <c r="L365" s="32" t="s">
        <v>80</v>
      </c>
      <c r="M365" s="30" t="s">
        <v>0</v>
      </c>
      <c r="N365" s="33">
        <v>63260289.32</v>
      </c>
      <c r="O365" s="33">
        <v>57199896</v>
      </c>
      <c r="P365" s="33">
        <f t="shared" si="5"/>
        <v>90.419908942648505</v>
      </c>
      <c r="Q365" s="119"/>
      <c r="R365" s="120"/>
      <c r="S365" s="120"/>
      <c r="T365" s="17">
        <v>4400241.8</v>
      </c>
      <c r="U365" s="18">
        <v>15288670</v>
      </c>
      <c r="V365" s="18">
        <v>8615321.9700000007</v>
      </c>
      <c r="W365" s="18">
        <v>6875836.7999999998</v>
      </c>
      <c r="X365" s="18">
        <v>19608699.32</v>
      </c>
      <c r="Y365" s="18">
        <v>5986000</v>
      </c>
      <c r="Z365" s="18">
        <v>8619150</v>
      </c>
      <c r="AA365" s="18">
        <v>7082841.7999999998</v>
      </c>
      <c r="AB365" s="18">
        <v>7888601.5499999998</v>
      </c>
      <c r="AC365" s="18">
        <v>7478171.5499999998</v>
      </c>
      <c r="AD365" s="18">
        <v>8558276.6999999993</v>
      </c>
      <c r="AE365" s="18">
        <v>5199493.3</v>
      </c>
      <c r="AF365" s="16" t="s">
        <v>0</v>
      </c>
    </row>
    <row r="366" spans="1:32" x14ac:dyDescent="0.2">
      <c r="A366" s="29" t="s">
        <v>243</v>
      </c>
      <c r="B366" s="116" t="s">
        <v>244</v>
      </c>
      <c r="C366" s="116"/>
      <c r="D366" s="116"/>
      <c r="E366" s="116"/>
      <c r="F366" s="116"/>
      <c r="G366" s="116"/>
      <c r="H366" s="116"/>
      <c r="I366" s="30">
        <v>606</v>
      </c>
      <c r="J366" s="31">
        <v>7</v>
      </c>
      <c r="K366" s="31">
        <v>2</v>
      </c>
      <c r="L366" s="32" t="s">
        <v>244</v>
      </c>
      <c r="M366" s="30" t="s">
        <v>0</v>
      </c>
      <c r="N366" s="33">
        <v>24319489.32</v>
      </c>
      <c r="O366" s="33">
        <v>18259096</v>
      </c>
      <c r="P366" s="33">
        <f t="shared" si="5"/>
        <v>75.080096295377302</v>
      </c>
      <c r="Q366" s="119"/>
      <c r="R366" s="120"/>
      <c r="S366" s="120"/>
      <c r="T366" s="17">
        <v>1640241.8</v>
      </c>
      <c r="U366" s="18">
        <v>4772270</v>
      </c>
      <c r="V366" s="18">
        <v>2754841.97</v>
      </c>
      <c r="W366" s="18">
        <v>3275841.8</v>
      </c>
      <c r="X366" s="18">
        <v>9008699.3200000003</v>
      </c>
      <c r="Y366" s="18">
        <v>1986000</v>
      </c>
      <c r="Z366" s="18">
        <v>3204750</v>
      </c>
      <c r="AA366" s="18">
        <v>1782841.8</v>
      </c>
      <c r="AB366" s="18">
        <v>2588601.5499999998</v>
      </c>
      <c r="AC366" s="18">
        <v>3278171.55</v>
      </c>
      <c r="AD366" s="18">
        <v>3348276.7</v>
      </c>
      <c r="AE366" s="18">
        <v>1999493.3</v>
      </c>
      <c r="AF366" s="16" t="s">
        <v>0</v>
      </c>
    </row>
    <row r="367" spans="1:32" ht="22.5" x14ac:dyDescent="0.2">
      <c r="A367" s="29" t="s">
        <v>76</v>
      </c>
      <c r="B367" s="116" t="s">
        <v>272</v>
      </c>
      <c r="C367" s="116"/>
      <c r="D367" s="116"/>
      <c r="E367" s="116"/>
      <c r="F367" s="116"/>
      <c r="G367" s="116"/>
      <c r="H367" s="116"/>
      <c r="I367" s="30">
        <v>606</v>
      </c>
      <c r="J367" s="31">
        <v>7</v>
      </c>
      <c r="K367" s="31">
        <v>2</v>
      </c>
      <c r="L367" s="32" t="s">
        <v>272</v>
      </c>
      <c r="M367" s="30" t="s">
        <v>0</v>
      </c>
      <c r="N367" s="33">
        <v>17464056</v>
      </c>
      <c r="O367" s="33">
        <v>17464056</v>
      </c>
      <c r="P367" s="33">
        <f t="shared" si="5"/>
        <v>100</v>
      </c>
      <c r="Q367" s="119"/>
      <c r="R367" s="120"/>
      <c r="S367" s="120"/>
      <c r="T367" s="17">
        <v>1640241.8</v>
      </c>
      <c r="U367" s="18">
        <v>4650000</v>
      </c>
      <c r="V367" s="18">
        <v>2604841.9700000002</v>
      </c>
      <c r="W367" s="18">
        <v>3275841.8</v>
      </c>
      <c r="X367" s="18">
        <v>2948306</v>
      </c>
      <c r="Y367" s="18">
        <v>1802000</v>
      </c>
      <c r="Z367" s="18">
        <v>3033750</v>
      </c>
      <c r="AA367" s="18">
        <v>1662841.8</v>
      </c>
      <c r="AB367" s="18">
        <v>2451001.5499999998</v>
      </c>
      <c r="AC367" s="18">
        <v>3107521.55</v>
      </c>
      <c r="AD367" s="18">
        <v>3100000.2</v>
      </c>
      <c r="AE367" s="18">
        <v>1929999.8</v>
      </c>
      <c r="AF367" s="16" t="s">
        <v>0</v>
      </c>
    </row>
    <row r="368" spans="1:32" x14ac:dyDescent="0.2">
      <c r="A368" s="29" t="s">
        <v>239</v>
      </c>
      <c r="B368" s="116" t="s">
        <v>239</v>
      </c>
      <c r="C368" s="116"/>
      <c r="D368" s="116"/>
      <c r="E368" s="116"/>
      <c r="F368" s="116"/>
      <c r="G368" s="116"/>
      <c r="H368" s="116"/>
      <c r="I368" s="30">
        <v>606</v>
      </c>
      <c r="J368" s="31">
        <v>7</v>
      </c>
      <c r="K368" s="31">
        <v>2</v>
      </c>
      <c r="L368" s="32" t="s">
        <v>272</v>
      </c>
      <c r="M368" s="30" t="s">
        <v>240</v>
      </c>
      <c r="N368" s="33">
        <v>17464056</v>
      </c>
      <c r="O368" s="33">
        <v>17464056</v>
      </c>
      <c r="P368" s="33">
        <f t="shared" si="5"/>
        <v>100</v>
      </c>
      <c r="Q368" s="119"/>
      <c r="R368" s="120"/>
      <c r="S368" s="120"/>
      <c r="T368" s="17">
        <v>1640241.8</v>
      </c>
      <c r="U368" s="18">
        <v>4650000</v>
      </c>
      <c r="V368" s="18">
        <v>2604841.9700000002</v>
      </c>
      <c r="W368" s="18">
        <v>3275841.8</v>
      </c>
      <c r="X368" s="18">
        <v>2948306</v>
      </c>
      <c r="Y368" s="18">
        <v>1802000</v>
      </c>
      <c r="Z368" s="18">
        <v>3033750</v>
      </c>
      <c r="AA368" s="18">
        <v>1662841.8</v>
      </c>
      <c r="AB368" s="18">
        <v>2451001.5499999998</v>
      </c>
      <c r="AC368" s="18">
        <v>3107521.55</v>
      </c>
      <c r="AD368" s="18">
        <v>3100000.2</v>
      </c>
      <c r="AE368" s="18">
        <v>1929999.8</v>
      </c>
      <c r="AF368" s="16" t="s">
        <v>0</v>
      </c>
    </row>
    <row r="369" spans="1:32" ht="22.5" x14ac:dyDescent="0.2">
      <c r="A369" s="29" t="s">
        <v>271</v>
      </c>
      <c r="B369" s="116" t="s">
        <v>270</v>
      </c>
      <c r="C369" s="116"/>
      <c r="D369" s="116"/>
      <c r="E369" s="116"/>
      <c r="F369" s="116"/>
      <c r="G369" s="116"/>
      <c r="H369" s="116"/>
      <c r="I369" s="30">
        <v>606</v>
      </c>
      <c r="J369" s="31">
        <v>7</v>
      </c>
      <c r="K369" s="31">
        <v>2</v>
      </c>
      <c r="L369" s="32" t="s">
        <v>270</v>
      </c>
      <c r="M369" s="30" t="s">
        <v>0</v>
      </c>
      <c r="N369" s="33">
        <v>968040</v>
      </c>
      <c r="O369" s="33">
        <v>795040</v>
      </c>
      <c r="P369" s="33">
        <f t="shared" si="5"/>
        <v>82.12883765133671</v>
      </c>
      <c r="Q369" s="119"/>
      <c r="R369" s="120"/>
      <c r="S369" s="120"/>
      <c r="T369" s="17">
        <v>0</v>
      </c>
      <c r="U369" s="18">
        <v>122270</v>
      </c>
      <c r="V369" s="18">
        <v>150000</v>
      </c>
      <c r="W369" s="18">
        <v>0</v>
      </c>
      <c r="X369" s="18">
        <v>173000</v>
      </c>
      <c r="Y369" s="18">
        <v>184000</v>
      </c>
      <c r="Z369" s="18">
        <v>171000</v>
      </c>
      <c r="AA369" s="18">
        <v>120000</v>
      </c>
      <c r="AB369" s="18">
        <v>137600</v>
      </c>
      <c r="AC369" s="18">
        <v>170650</v>
      </c>
      <c r="AD369" s="18">
        <v>248276.5</v>
      </c>
      <c r="AE369" s="18">
        <v>69493.5</v>
      </c>
      <c r="AF369" s="16" t="s">
        <v>0</v>
      </c>
    </row>
    <row r="370" spans="1:32" x14ac:dyDescent="0.2">
      <c r="A370" s="29" t="s">
        <v>239</v>
      </c>
      <c r="B370" s="116" t="s">
        <v>239</v>
      </c>
      <c r="C370" s="116"/>
      <c r="D370" s="116"/>
      <c r="E370" s="116"/>
      <c r="F370" s="116"/>
      <c r="G370" s="116"/>
      <c r="H370" s="116"/>
      <c r="I370" s="30">
        <v>606</v>
      </c>
      <c r="J370" s="31">
        <v>7</v>
      </c>
      <c r="K370" s="31">
        <v>2</v>
      </c>
      <c r="L370" s="32" t="s">
        <v>270</v>
      </c>
      <c r="M370" s="30" t="s">
        <v>240</v>
      </c>
      <c r="N370" s="33">
        <v>968040</v>
      </c>
      <c r="O370" s="33">
        <v>795040</v>
      </c>
      <c r="P370" s="33">
        <f t="shared" si="5"/>
        <v>82.12883765133671</v>
      </c>
      <c r="Q370" s="119"/>
      <c r="R370" s="120"/>
      <c r="S370" s="120"/>
      <c r="T370" s="17">
        <v>0</v>
      </c>
      <c r="U370" s="18">
        <v>122270</v>
      </c>
      <c r="V370" s="18">
        <v>150000</v>
      </c>
      <c r="W370" s="18">
        <v>0</v>
      </c>
      <c r="X370" s="18">
        <v>173000</v>
      </c>
      <c r="Y370" s="18">
        <v>184000</v>
      </c>
      <c r="Z370" s="18">
        <v>171000</v>
      </c>
      <c r="AA370" s="18">
        <v>120000</v>
      </c>
      <c r="AB370" s="18">
        <v>137600</v>
      </c>
      <c r="AC370" s="18">
        <v>170650</v>
      </c>
      <c r="AD370" s="18">
        <v>248276.5</v>
      </c>
      <c r="AE370" s="18">
        <v>69493.5</v>
      </c>
      <c r="AF370" s="16" t="s">
        <v>0</v>
      </c>
    </row>
    <row r="371" spans="1:32" ht="22.5" x14ac:dyDescent="0.2">
      <c r="A371" s="29" t="s">
        <v>269</v>
      </c>
      <c r="B371" s="116" t="s">
        <v>268</v>
      </c>
      <c r="C371" s="116"/>
      <c r="D371" s="116"/>
      <c r="E371" s="116"/>
      <c r="F371" s="116"/>
      <c r="G371" s="116"/>
      <c r="H371" s="116"/>
      <c r="I371" s="30">
        <v>606</v>
      </c>
      <c r="J371" s="31">
        <v>7</v>
      </c>
      <c r="K371" s="31">
        <v>2</v>
      </c>
      <c r="L371" s="32" t="s">
        <v>268</v>
      </c>
      <c r="M371" s="30" t="s">
        <v>0</v>
      </c>
      <c r="N371" s="33">
        <v>3401410.48</v>
      </c>
      <c r="O371" s="33">
        <v>0</v>
      </c>
      <c r="P371" s="33">
        <f t="shared" si="5"/>
        <v>0</v>
      </c>
      <c r="Q371" s="119"/>
      <c r="R371" s="120"/>
      <c r="S371" s="120"/>
      <c r="T371" s="17">
        <v>0</v>
      </c>
      <c r="U371" s="18">
        <v>0</v>
      </c>
      <c r="V371" s="18">
        <v>0</v>
      </c>
      <c r="W371" s="18">
        <v>0</v>
      </c>
      <c r="X371" s="18">
        <v>3401410.48</v>
      </c>
      <c r="Y371" s="18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6" t="s">
        <v>0</v>
      </c>
    </row>
    <row r="372" spans="1:32" x14ac:dyDescent="0.2">
      <c r="A372" s="29" t="s">
        <v>239</v>
      </c>
      <c r="B372" s="116" t="s">
        <v>239</v>
      </c>
      <c r="C372" s="116"/>
      <c r="D372" s="116"/>
      <c r="E372" s="116"/>
      <c r="F372" s="116"/>
      <c r="G372" s="116"/>
      <c r="H372" s="116"/>
      <c r="I372" s="30">
        <v>606</v>
      </c>
      <c r="J372" s="31">
        <v>7</v>
      </c>
      <c r="K372" s="31">
        <v>2</v>
      </c>
      <c r="L372" s="32" t="s">
        <v>268</v>
      </c>
      <c r="M372" s="30" t="s">
        <v>240</v>
      </c>
      <c r="N372" s="33">
        <v>3401410.48</v>
      </c>
      <c r="O372" s="33">
        <v>0</v>
      </c>
      <c r="P372" s="33">
        <f t="shared" si="5"/>
        <v>0</v>
      </c>
      <c r="Q372" s="119"/>
      <c r="R372" s="120"/>
      <c r="S372" s="120"/>
      <c r="T372" s="17">
        <v>0</v>
      </c>
      <c r="U372" s="18">
        <v>0</v>
      </c>
      <c r="V372" s="18">
        <v>0</v>
      </c>
      <c r="W372" s="18">
        <v>0</v>
      </c>
      <c r="X372" s="18">
        <v>3401410.48</v>
      </c>
      <c r="Y372" s="18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6" t="s">
        <v>0</v>
      </c>
    </row>
    <row r="373" spans="1:32" ht="22.5" x14ac:dyDescent="0.2">
      <c r="A373" s="29" t="s">
        <v>267</v>
      </c>
      <c r="B373" s="116" t="s">
        <v>266</v>
      </c>
      <c r="C373" s="116"/>
      <c r="D373" s="116"/>
      <c r="E373" s="116"/>
      <c r="F373" s="116"/>
      <c r="G373" s="116"/>
      <c r="H373" s="116"/>
      <c r="I373" s="30">
        <v>606</v>
      </c>
      <c r="J373" s="31">
        <v>7</v>
      </c>
      <c r="K373" s="31">
        <v>2</v>
      </c>
      <c r="L373" s="32" t="s">
        <v>266</v>
      </c>
      <c r="M373" s="30" t="s">
        <v>0</v>
      </c>
      <c r="N373" s="33">
        <v>2485982.84</v>
      </c>
      <c r="O373" s="33">
        <v>0</v>
      </c>
      <c r="P373" s="33">
        <f t="shared" si="5"/>
        <v>0</v>
      </c>
      <c r="Q373" s="119"/>
      <c r="R373" s="120"/>
      <c r="S373" s="120"/>
      <c r="T373" s="17">
        <v>0</v>
      </c>
      <c r="U373" s="18">
        <v>0</v>
      </c>
      <c r="V373" s="18">
        <v>0</v>
      </c>
      <c r="W373" s="18">
        <v>0</v>
      </c>
      <c r="X373" s="18">
        <v>2485982.84</v>
      </c>
      <c r="Y373" s="18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6" t="s">
        <v>0</v>
      </c>
    </row>
    <row r="374" spans="1:32" x14ac:dyDescent="0.2">
      <c r="A374" s="29" t="s">
        <v>239</v>
      </c>
      <c r="B374" s="116" t="s">
        <v>239</v>
      </c>
      <c r="C374" s="116"/>
      <c r="D374" s="116"/>
      <c r="E374" s="116"/>
      <c r="F374" s="116"/>
      <c r="G374" s="116"/>
      <c r="H374" s="116"/>
      <c r="I374" s="30">
        <v>606</v>
      </c>
      <c r="J374" s="31">
        <v>7</v>
      </c>
      <c r="K374" s="31">
        <v>2</v>
      </c>
      <c r="L374" s="32" t="s">
        <v>266</v>
      </c>
      <c r="M374" s="30" t="s">
        <v>240</v>
      </c>
      <c r="N374" s="33">
        <v>2485982.84</v>
      </c>
      <c r="O374" s="33">
        <v>0</v>
      </c>
      <c r="P374" s="33">
        <f t="shared" si="5"/>
        <v>0</v>
      </c>
      <c r="Q374" s="119"/>
      <c r="R374" s="120"/>
      <c r="S374" s="120"/>
      <c r="T374" s="17">
        <v>0</v>
      </c>
      <c r="U374" s="18">
        <v>0</v>
      </c>
      <c r="V374" s="18">
        <v>0</v>
      </c>
      <c r="W374" s="18">
        <v>0</v>
      </c>
      <c r="X374" s="18">
        <v>2485982.84</v>
      </c>
      <c r="Y374" s="18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6" t="s">
        <v>0</v>
      </c>
    </row>
    <row r="375" spans="1:32" ht="22.5" x14ac:dyDescent="0.2">
      <c r="A375" s="29" t="s">
        <v>264</v>
      </c>
      <c r="B375" s="116" t="s">
        <v>265</v>
      </c>
      <c r="C375" s="116"/>
      <c r="D375" s="116"/>
      <c r="E375" s="116"/>
      <c r="F375" s="116"/>
      <c r="G375" s="116"/>
      <c r="H375" s="116"/>
      <c r="I375" s="30">
        <v>606</v>
      </c>
      <c r="J375" s="31">
        <v>7</v>
      </c>
      <c r="K375" s="31">
        <v>2</v>
      </c>
      <c r="L375" s="32" t="s">
        <v>265</v>
      </c>
      <c r="M375" s="30" t="s">
        <v>0</v>
      </c>
      <c r="N375" s="33">
        <v>38940800</v>
      </c>
      <c r="O375" s="33">
        <v>38940800</v>
      </c>
      <c r="P375" s="33">
        <f t="shared" si="5"/>
        <v>100</v>
      </c>
      <c r="Q375" s="119"/>
      <c r="R375" s="120"/>
      <c r="S375" s="120"/>
      <c r="T375" s="17">
        <v>2760000</v>
      </c>
      <c r="U375" s="18">
        <v>10516400</v>
      </c>
      <c r="V375" s="18">
        <v>5860480</v>
      </c>
      <c r="W375" s="18">
        <v>3599995</v>
      </c>
      <c r="X375" s="18">
        <v>10600000</v>
      </c>
      <c r="Y375" s="18">
        <v>4000000</v>
      </c>
      <c r="Z375" s="18">
        <v>5414400</v>
      </c>
      <c r="AA375" s="18">
        <v>5300000</v>
      </c>
      <c r="AB375" s="18">
        <v>5300000</v>
      </c>
      <c r="AC375" s="18">
        <v>4200000</v>
      </c>
      <c r="AD375" s="18">
        <v>5210000</v>
      </c>
      <c r="AE375" s="18">
        <v>3200000</v>
      </c>
      <c r="AF375" s="16" t="s">
        <v>0</v>
      </c>
    </row>
    <row r="376" spans="1:32" ht="78.75" x14ac:dyDescent="0.2">
      <c r="A376" s="29" t="s">
        <v>263</v>
      </c>
      <c r="B376" s="116" t="s">
        <v>262</v>
      </c>
      <c r="C376" s="116"/>
      <c r="D376" s="116"/>
      <c r="E376" s="116"/>
      <c r="F376" s="116"/>
      <c r="G376" s="116"/>
      <c r="H376" s="116"/>
      <c r="I376" s="30">
        <v>606</v>
      </c>
      <c r="J376" s="31">
        <v>7</v>
      </c>
      <c r="K376" s="31">
        <v>2</v>
      </c>
      <c r="L376" s="32" t="s">
        <v>262</v>
      </c>
      <c r="M376" s="30" t="s">
        <v>0</v>
      </c>
      <c r="N376" s="33">
        <v>38940800</v>
      </c>
      <c r="O376" s="33">
        <v>38940800</v>
      </c>
      <c r="P376" s="33">
        <f t="shared" si="5"/>
        <v>100</v>
      </c>
      <c r="Q376" s="119"/>
      <c r="R376" s="120"/>
      <c r="S376" s="120"/>
      <c r="T376" s="17">
        <v>2760000</v>
      </c>
      <c r="U376" s="18">
        <v>10516400</v>
      </c>
      <c r="V376" s="18">
        <v>5860480</v>
      </c>
      <c r="W376" s="18">
        <v>3599995</v>
      </c>
      <c r="X376" s="18">
        <v>10600000</v>
      </c>
      <c r="Y376" s="18">
        <v>4000000</v>
      </c>
      <c r="Z376" s="18">
        <v>5414400</v>
      </c>
      <c r="AA376" s="18">
        <v>5300000</v>
      </c>
      <c r="AB376" s="18">
        <v>5300000</v>
      </c>
      <c r="AC376" s="18">
        <v>4200000</v>
      </c>
      <c r="AD376" s="18">
        <v>5210000</v>
      </c>
      <c r="AE376" s="18">
        <v>3200000</v>
      </c>
      <c r="AF376" s="16" t="s">
        <v>0</v>
      </c>
    </row>
    <row r="377" spans="1:32" x14ac:dyDescent="0.2">
      <c r="A377" s="29" t="s">
        <v>239</v>
      </c>
      <c r="B377" s="116" t="s">
        <v>239</v>
      </c>
      <c r="C377" s="116"/>
      <c r="D377" s="116"/>
      <c r="E377" s="116"/>
      <c r="F377" s="116"/>
      <c r="G377" s="116"/>
      <c r="H377" s="116"/>
      <c r="I377" s="30">
        <v>606</v>
      </c>
      <c r="J377" s="31">
        <v>7</v>
      </c>
      <c r="K377" s="31">
        <v>2</v>
      </c>
      <c r="L377" s="32" t="s">
        <v>262</v>
      </c>
      <c r="M377" s="30" t="s">
        <v>240</v>
      </c>
      <c r="N377" s="33">
        <v>38940800</v>
      </c>
      <c r="O377" s="33">
        <v>38940800</v>
      </c>
      <c r="P377" s="33">
        <f t="shared" si="5"/>
        <v>100</v>
      </c>
      <c r="Q377" s="119"/>
      <c r="R377" s="120"/>
      <c r="S377" s="120"/>
      <c r="T377" s="17">
        <v>2760000</v>
      </c>
      <c r="U377" s="18">
        <v>10516400</v>
      </c>
      <c r="V377" s="18">
        <v>5860480</v>
      </c>
      <c r="W377" s="18">
        <v>3599995</v>
      </c>
      <c r="X377" s="18">
        <v>10600000</v>
      </c>
      <c r="Y377" s="18">
        <v>4000000</v>
      </c>
      <c r="Z377" s="18">
        <v>5414400</v>
      </c>
      <c r="AA377" s="18">
        <v>5300000</v>
      </c>
      <c r="AB377" s="18">
        <v>5300000</v>
      </c>
      <c r="AC377" s="18">
        <v>4200000</v>
      </c>
      <c r="AD377" s="18">
        <v>5210000</v>
      </c>
      <c r="AE377" s="18">
        <v>3200000</v>
      </c>
      <c r="AF377" s="16" t="s">
        <v>0</v>
      </c>
    </row>
    <row r="378" spans="1:32" x14ac:dyDescent="0.2">
      <c r="A378" s="29" t="s">
        <v>81</v>
      </c>
      <c r="B378" s="116" t="s">
        <v>81</v>
      </c>
      <c r="C378" s="116"/>
      <c r="D378" s="116"/>
      <c r="E378" s="116"/>
      <c r="F378" s="116"/>
      <c r="G378" s="116"/>
      <c r="H378" s="116"/>
      <c r="I378" s="30">
        <v>606</v>
      </c>
      <c r="J378" s="31">
        <v>7</v>
      </c>
      <c r="K378" s="31">
        <v>3</v>
      </c>
      <c r="L378" s="32" t="s">
        <v>0</v>
      </c>
      <c r="M378" s="30" t="s">
        <v>0</v>
      </c>
      <c r="N378" s="33">
        <v>6328184.2199999997</v>
      </c>
      <c r="O378" s="33">
        <v>5409238.5700000003</v>
      </c>
      <c r="P378" s="33">
        <f t="shared" si="5"/>
        <v>85.478525623579287</v>
      </c>
      <c r="Q378" s="119"/>
      <c r="R378" s="120"/>
      <c r="S378" s="120"/>
      <c r="T378" s="17">
        <v>1164238.57</v>
      </c>
      <c r="U378" s="18">
        <v>1430000</v>
      </c>
      <c r="V378" s="18">
        <v>1182258.51</v>
      </c>
      <c r="W378" s="18">
        <v>1224238.57</v>
      </c>
      <c r="X378" s="18">
        <v>1458184.22</v>
      </c>
      <c r="Y378" s="18">
        <v>910000</v>
      </c>
      <c r="Z378" s="18">
        <v>1040000</v>
      </c>
      <c r="AA378" s="18">
        <v>1054238.57</v>
      </c>
      <c r="AB378" s="18">
        <v>874238.57</v>
      </c>
      <c r="AC378" s="18">
        <v>874238.57</v>
      </c>
      <c r="AD378" s="18">
        <v>1000000</v>
      </c>
      <c r="AE378" s="18">
        <v>490000</v>
      </c>
      <c r="AF378" s="16" t="s">
        <v>0</v>
      </c>
    </row>
    <row r="379" spans="1:32" x14ac:dyDescent="0.2">
      <c r="A379" s="29" t="s">
        <v>59</v>
      </c>
      <c r="B379" s="116" t="s">
        <v>60</v>
      </c>
      <c r="C379" s="116"/>
      <c r="D379" s="116"/>
      <c r="E379" s="116"/>
      <c r="F379" s="116"/>
      <c r="G379" s="116"/>
      <c r="H379" s="116"/>
      <c r="I379" s="30">
        <v>606</v>
      </c>
      <c r="J379" s="31">
        <v>7</v>
      </c>
      <c r="K379" s="31">
        <v>3</v>
      </c>
      <c r="L379" s="32" t="s">
        <v>60</v>
      </c>
      <c r="M379" s="30" t="s">
        <v>0</v>
      </c>
      <c r="N379" s="33">
        <v>918945.65</v>
      </c>
      <c r="O379" s="33">
        <v>0</v>
      </c>
      <c r="P379" s="33">
        <f t="shared" si="5"/>
        <v>0</v>
      </c>
      <c r="Q379" s="119"/>
      <c r="R379" s="120"/>
      <c r="S379" s="120"/>
      <c r="T379" s="17">
        <v>0</v>
      </c>
      <c r="U379" s="18">
        <v>0</v>
      </c>
      <c r="V379" s="18">
        <v>0</v>
      </c>
      <c r="W379" s="18">
        <v>0</v>
      </c>
      <c r="X379" s="18">
        <v>918945.65</v>
      </c>
      <c r="Y379" s="18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6" t="s">
        <v>0</v>
      </c>
    </row>
    <row r="380" spans="1:32" ht="22.5" x14ac:dyDescent="0.2">
      <c r="A380" s="29" t="s">
        <v>249</v>
      </c>
      <c r="B380" s="116" t="s">
        <v>250</v>
      </c>
      <c r="C380" s="116"/>
      <c r="D380" s="116"/>
      <c r="E380" s="116"/>
      <c r="F380" s="116"/>
      <c r="G380" s="116"/>
      <c r="H380" s="116"/>
      <c r="I380" s="30">
        <v>606</v>
      </c>
      <c r="J380" s="31">
        <v>7</v>
      </c>
      <c r="K380" s="31">
        <v>3</v>
      </c>
      <c r="L380" s="32" t="s">
        <v>250</v>
      </c>
      <c r="M380" s="30" t="s">
        <v>0</v>
      </c>
      <c r="N380" s="33">
        <v>918945.65</v>
      </c>
      <c r="O380" s="33">
        <v>0</v>
      </c>
      <c r="P380" s="33">
        <f t="shared" si="5"/>
        <v>0</v>
      </c>
      <c r="Q380" s="119"/>
      <c r="R380" s="120"/>
      <c r="S380" s="120"/>
      <c r="T380" s="17">
        <v>0</v>
      </c>
      <c r="U380" s="18">
        <v>0</v>
      </c>
      <c r="V380" s="18">
        <v>0</v>
      </c>
      <c r="W380" s="18">
        <v>0</v>
      </c>
      <c r="X380" s="18">
        <v>918945.65</v>
      </c>
      <c r="Y380" s="18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6" t="s">
        <v>0</v>
      </c>
    </row>
    <row r="381" spans="1:32" ht="33.75" x14ac:dyDescent="0.2">
      <c r="A381" s="29" t="s">
        <v>247</v>
      </c>
      <c r="B381" s="116" t="s">
        <v>248</v>
      </c>
      <c r="C381" s="116"/>
      <c r="D381" s="116"/>
      <c r="E381" s="116"/>
      <c r="F381" s="116"/>
      <c r="G381" s="116"/>
      <c r="H381" s="116"/>
      <c r="I381" s="30">
        <v>606</v>
      </c>
      <c r="J381" s="31">
        <v>7</v>
      </c>
      <c r="K381" s="31">
        <v>3</v>
      </c>
      <c r="L381" s="32" t="s">
        <v>248</v>
      </c>
      <c r="M381" s="30" t="s">
        <v>0</v>
      </c>
      <c r="N381" s="33">
        <v>918945.65</v>
      </c>
      <c r="O381" s="33">
        <v>0</v>
      </c>
      <c r="P381" s="33">
        <f t="shared" si="5"/>
        <v>0</v>
      </c>
      <c r="Q381" s="119"/>
      <c r="R381" s="120"/>
      <c r="S381" s="120"/>
      <c r="T381" s="17">
        <v>0</v>
      </c>
      <c r="U381" s="18">
        <v>0</v>
      </c>
      <c r="V381" s="18">
        <v>0</v>
      </c>
      <c r="W381" s="18">
        <v>0</v>
      </c>
      <c r="X381" s="18">
        <v>918945.65</v>
      </c>
      <c r="Y381" s="18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6" t="s">
        <v>0</v>
      </c>
    </row>
    <row r="382" spans="1:32" ht="22.5" x14ac:dyDescent="0.2">
      <c r="A382" s="29" t="s">
        <v>246</v>
      </c>
      <c r="B382" s="116" t="s">
        <v>245</v>
      </c>
      <c r="C382" s="116"/>
      <c r="D382" s="116"/>
      <c r="E382" s="116"/>
      <c r="F382" s="116"/>
      <c r="G382" s="116"/>
      <c r="H382" s="116"/>
      <c r="I382" s="30">
        <v>606</v>
      </c>
      <c r="J382" s="31">
        <v>7</v>
      </c>
      <c r="K382" s="31">
        <v>3</v>
      </c>
      <c r="L382" s="32" t="s">
        <v>245</v>
      </c>
      <c r="M382" s="30" t="s">
        <v>0</v>
      </c>
      <c r="N382" s="33">
        <v>918945.65</v>
      </c>
      <c r="O382" s="33">
        <v>0</v>
      </c>
      <c r="P382" s="33">
        <f t="shared" si="5"/>
        <v>0</v>
      </c>
      <c r="Q382" s="119"/>
      <c r="R382" s="120"/>
      <c r="S382" s="120"/>
      <c r="T382" s="17">
        <v>0</v>
      </c>
      <c r="U382" s="18">
        <v>0</v>
      </c>
      <c r="V382" s="18">
        <v>0</v>
      </c>
      <c r="W382" s="18">
        <v>0</v>
      </c>
      <c r="X382" s="18">
        <v>918945.65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6" t="s">
        <v>0</v>
      </c>
    </row>
    <row r="383" spans="1:32" x14ac:dyDescent="0.2">
      <c r="A383" s="29" t="s">
        <v>239</v>
      </c>
      <c r="B383" s="116" t="s">
        <v>239</v>
      </c>
      <c r="C383" s="116"/>
      <c r="D383" s="116"/>
      <c r="E383" s="116"/>
      <c r="F383" s="116"/>
      <c r="G383" s="116"/>
      <c r="H383" s="116"/>
      <c r="I383" s="30">
        <v>606</v>
      </c>
      <c r="J383" s="31">
        <v>7</v>
      </c>
      <c r="K383" s="31">
        <v>3</v>
      </c>
      <c r="L383" s="32" t="s">
        <v>245</v>
      </c>
      <c r="M383" s="30" t="s">
        <v>240</v>
      </c>
      <c r="N383" s="33">
        <v>918945.65</v>
      </c>
      <c r="O383" s="33">
        <v>0</v>
      </c>
      <c r="P383" s="33">
        <f t="shared" ref="P383:P446" si="6">O383/N383*100</f>
        <v>0</v>
      </c>
      <c r="Q383" s="119"/>
      <c r="R383" s="120"/>
      <c r="S383" s="120"/>
      <c r="T383" s="17">
        <v>0</v>
      </c>
      <c r="U383" s="18">
        <v>0</v>
      </c>
      <c r="V383" s="18">
        <v>0</v>
      </c>
      <c r="W383" s="18">
        <v>0</v>
      </c>
      <c r="X383" s="18">
        <v>918945.65</v>
      </c>
      <c r="Y383" s="18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6" t="s">
        <v>0</v>
      </c>
    </row>
    <row r="384" spans="1:32" x14ac:dyDescent="0.2">
      <c r="A384" s="29" t="s">
        <v>68</v>
      </c>
      <c r="B384" s="116" t="s">
        <v>69</v>
      </c>
      <c r="C384" s="116"/>
      <c r="D384" s="116"/>
      <c r="E384" s="116"/>
      <c r="F384" s="116"/>
      <c r="G384" s="116"/>
      <c r="H384" s="116"/>
      <c r="I384" s="30">
        <v>606</v>
      </c>
      <c r="J384" s="31">
        <v>7</v>
      </c>
      <c r="K384" s="31">
        <v>3</v>
      </c>
      <c r="L384" s="32" t="s">
        <v>69</v>
      </c>
      <c r="M384" s="30" t="s">
        <v>0</v>
      </c>
      <c r="N384" s="33">
        <v>5409238.5700000003</v>
      </c>
      <c r="O384" s="33">
        <v>5409238.5700000003</v>
      </c>
      <c r="P384" s="33">
        <f t="shared" si="6"/>
        <v>100</v>
      </c>
      <c r="Q384" s="119"/>
      <c r="R384" s="120"/>
      <c r="S384" s="120"/>
      <c r="T384" s="17">
        <v>1164238.57</v>
      </c>
      <c r="U384" s="18">
        <v>1430000</v>
      </c>
      <c r="V384" s="18">
        <v>1182258.51</v>
      </c>
      <c r="W384" s="18">
        <v>1224238.57</v>
      </c>
      <c r="X384" s="18">
        <v>539238.56999999995</v>
      </c>
      <c r="Y384" s="18">
        <v>910000</v>
      </c>
      <c r="Z384" s="18">
        <v>1040000</v>
      </c>
      <c r="AA384" s="18">
        <v>1054238.57</v>
      </c>
      <c r="AB384" s="18">
        <v>874238.57</v>
      </c>
      <c r="AC384" s="18">
        <v>874238.57</v>
      </c>
      <c r="AD384" s="18">
        <v>1000000</v>
      </c>
      <c r="AE384" s="18">
        <v>490000</v>
      </c>
      <c r="AF384" s="16" t="s">
        <v>0</v>
      </c>
    </row>
    <row r="385" spans="1:32" ht="22.5" x14ac:dyDescent="0.2">
      <c r="A385" s="29" t="s">
        <v>79</v>
      </c>
      <c r="B385" s="116" t="s">
        <v>80</v>
      </c>
      <c r="C385" s="116"/>
      <c r="D385" s="116"/>
      <c r="E385" s="116"/>
      <c r="F385" s="116"/>
      <c r="G385" s="116"/>
      <c r="H385" s="116"/>
      <c r="I385" s="30">
        <v>606</v>
      </c>
      <c r="J385" s="31">
        <v>7</v>
      </c>
      <c r="K385" s="31">
        <v>3</v>
      </c>
      <c r="L385" s="32" t="s">
        <v>80</v>
      </c>
      <c r="M385" s="30" t="s">
        <v>0</v>
      </c>
      <c r="N385" s="33">
        <v>5409238.5700000003</v>
      </c>
      <c r="O385" s="33">
        <v>5409238.5700000003</v>
      </c>
      <c r="P385" s="33">
        <f t="shared" si="6"/>
        <v>100</v>
      </c>
      <c r="Q385" s="119"/>
      <c r="R385" s="120"/>
      <c r="S385" s="120"/>
      <c r="T385" s="17">
        <v>1164238.57</v>
      </c>
      <c r="U385" s="18">
        <v>1430000</v>
      </c>
      <c r="V385" s="18">
        <v>1182258.51</v>
      </c>
      <c r="W385" s="18">
        <v>1224238.57</v>
      </c>
      <c r="X385" s="18">
        <v>539238.56999999995</v>
      </c>
      <c r="Y385" s="18">
        <v>910000</v>
      </c>
      <c r="Z385" s="18">
        <v>1040000</v>
      </c>
      <c r="AA385" s="18">
        <v>1054238.57</v>
      </c>
      <c r="AB385" s="18">
        <v>874238.57</v>
      </c>
      <c r="AC385" s="18">
        <v>874238.57</v>
      </c>
      <c r="AD385" s="18">
        <v>1000000</v>
      </c>
      <c r="AE385" s="18">
        <v>490000</v>
      </c>
      <c r="AF385" s="16" t="s">
        <v>0</v>
      </c>
    </row>
    <row r="386" spans="1:32" ht="22.5" x14ac:dyDescent="0.2">
      <c r="A386" s="29" t="s">
        <v>197</v>
      </c>
      <c r="B386" s="116" t="s">
        <v>198</v>
      </c>
      <c r="C386" s="116"/>
      <c r="D386" s="116"/>
      <c r="E386" s="116"/>
      <c r="F386" s="116"/>
      <c r="G386" s="116"/>
      <c r="H386" s="116"/>
      <c r="I386" s="30">
        <v>606</v>
      </c>
      <c r="J386" s="31">
        <v>7</v>
      </c>
      <c r="K386" s="31">
        <v>3</v>
      </c>
      <c r="L386" s="32" t="s">
        <v>198</v>
      </c>
      <c r="M386" s="30" t="s">
        <v>0</v>
      </c>
      <c r="N386" s="33">
        <v>5409238.5700000003</v>
      </c>
      <c r="O386" s="33">
        <v>5409238.5700000003</v>
      </c>
      <c r="P386" s="33">
        <f t="shared" si="6"/>
        <v>100</v>
      </c>
      <c r="Q386" s="119"/>
      <c r="R386" s="120"/>
      <c r="S386" s="120"/>
      <c r="T386" s="17">
        <v>1164238.57</v>
      </c>
      <c r="U386" s="18">
        <v>1430000</v>
      </c>
      <c r="V386" s="18">
        <v>1182258.51</v>
      </c>
      <c r="W386" s="18">
        <v>1224238.57</v>
      </c>
      <c r="X386" s="18">
        <v>539238.56999999995</v>
      </c>
      <c r="Y386" s="18">
        <v>910000</v>
      </c>
      <c r="Z386" s="18">
        <v>1040000</v>
      </c>
      <c r="AA386" s="18">
        <v>1054238.57</v>
      </c>
      <c r="AB386" s="18">
        <v>874238.57</v>
      </c>
      <c r="AC386" s="18">
        <v>874238.57</v>
      </c>
      <c r="AD386" s="18">
        <v>1000000</v>
      </c>
      <c r="AE386" s="18">
        <v>490000</v>
      </c>
      <c r="AF386" s="16" t="s">
        <v>0</v>
      </c>
    </row>
    <row r="387" spans="1:32" ht="22.5" x14ac:dyDescent="0.2">
      <c r="A387" s="29" t="s">
        <v>196</v>
      </c>
      <c r="B387" s="116" t="s">
        <v>195</v>
      </c>
      <c r="C387" s="116"/>
      <c r="D387" s="116"/>
      <c r="E387" s="116"/>
      <c r="F387" s="116"/>
      <c r="G387" s="116"/>
      <c r="H387" s="116"/>
      <c r="I387" s="30">
        <v>606</v>
      </c>
      <c r="J387" s="31">
        <v>7</v>
      </c>
      <c r="K387" s="31">
        <v>3</v>
      </c>
      <c r="L387" s="32" t="s">
        <v>195</v>
      </c>
      <c r="M387" s="30" t="s">
        <v>0</v>
      </c>
      <c r="N387" s="33">
        <v>5409238.5700000003</v>
      </c>
      <c r="O387" s="33">
        <v>5409238.5700000003</v>
      </c>
      <c r="P387" s="33">
        <f t="shared" si="6"/>
        <v>100</v>
      </c>
      <c r="Q387" s="119"/>
      <c r="R387" s="120"/>
      <c r="S387" s="120"/>
      <c r="T387" s="17">
        <v>1164238.57</v>
      </c>
      <c r="U387" s="18">
        <v>1430000</v>
      </c>
      <c r="V387" s="18">
        <v>1182258.51</v>
      </c>
      <c r="W387" s="18">
        <v>1224238.57</v>
      </c>
      <c r="X387" s="18">
        <v>539238.56999999995</v>
      </c>
      <c r="Y387" s="18">
        <v>910000</v>
      </c>
      <c r="Z387" s="18">
        <v>1040000</v>
      </c>
      <c r="AA387" s="18">
        <v>1054238.57</v>
      </c>
      <c r="AB387" s="18">
        <v>874238.57</v>
      </c>
      <c r="AC387" s="18">
        <v>874238.57</v>
      </c>
      <c r="AD387" s="18">
        <v>1000000</v>
      </c>
      <c r="AE387" s="18">
        <v>490000</v>
      </c>
      <c r="AF387" s="16" t="s">
        <v>0</v>
      </c>
    </row>
    <row r="388" spans="1:32" x14ac:dyDescent="0.2">
      <c r="A388" s="29" t="s">
        <v>239</v>
      </c>
      <c r="B388" s="116" t="s">
        <v>239</v>
      </c>
      <c r="C388" s="116"/>
      <c r="D388" s="116"/>
      <c r="E388" s="116"/>
      <c r="F388" s="116"/>
      <c r="G388" s="116"/>
      <c r="H388" s="116"/>
      <c r="I388" s="30">
        <v>606</v>
      </c>
      <c r="J388" s="31">
        <v>7</v>
      </c>
      <c r="K388" s="31">
        <v>3</v>
      </c>
      <c r="L388" s="32" t="s">
        <v>195</v>
      </c>
      <c r="M388" s="30" t="s">
        <v>240</v>
      </c>
      <c r="N388" s="33">
        <v>5409238.5700000003</v>
      </c>
      <c r="O388" s="33">
        <v>5409238.5700000003</v>
      </c>
      <c r="P388" s="33">
        <f t="shared" si="6"/>
        <v>100</v>
      </c>
      <c r="Q388" s="119"/>
      <c r="R388" s="120"/>
      <c r="S388" s="120"/>
      <c r="T388" s="17">
        <v>1164238.57</v>
      </c>
      <c r="U388" s="18">
        <v>1430000</v>
      </c>
      <c r="V388" s="18">
        <v>1182258.51</v>
      </c>
      <c r="W388" s="18">
        <v>1224238.57</v>
      </c>
      <c r="X388" s="18">
        <v>539238.56999999995</v>
      </c>
      <c r="Y388" s="18">
        <v>910000</v>
      </c>
      <c r="Z388" s="18">
        <v>1040000</v>
      </c>
      <c r="AA388" s="18">
        <v>1054238.57</v>
      </c>
      <c r="AB388" s="18">
        <v>874238.57</v>
      </c>
      <c r="AC388" s="18">
        <v>874238.57</v>
      </c>
      <c r="AD388" s="18">
        <v>1000000</v>
      </c>
      <c r="AE388" s="18">
        <v>490000</v>
      </c>
      <c r="AF388" s="16" t="s">
        <v>0</v>
      </c>
    </row>
    <row r="389" spans="1:32" x14ac:dyDescent="0.2">
      <c r="A389" s="29" t="s">
        <v>70</v>
      </c>
      <c r="B389" s="116" t="s">
        <v>70</v>
      </c>
      <c r="C389" s="116"/>
      <c r="D389" s="116"/>
      <c r="E389" s="116"/>
      <c r="F389" s="116"/>
      <c r="G389" s="116"/>
      <c r="H389" s="116"/>
      <c r="I389" s="30">
        <v>606</v>
      </c>
      <c r="J389" s="31">
        <v>7</v>
      </c>
      <c r="K389" s="31">
        <v>7</v>
      </c>
      <c r="L389" s="32" t="s">
        <v>0</v>
      </c>
      <c r="M389" s="30" t="s">
        <v>0</v>
      </c>
      <c r="N389" s="33">
        <v>1782840</v>
      </c>
      <c r="O389" s="33">
        <v>1526834.25</v>
      </c>
      <c r="P389" s="33">
        <f t="shared" si="6"/>
        <v>85.64056505351013</v>
      </c>
      <c r="Q389" s="119"/>
      <c r="R389" s="120"/>
      <c r="S389" s="120"/>
      <c r="T389" s="17">
        <v>122460</v>
      </c>
      <c r="U389" s="18">
        <v>350015.53</v>
      </c>
      <c r="V389" s="18">
        <v>105080</v>
      </c>
      <c r="W389" s="18">
        <v>492140</v>
      </c>
      <c r="X389" s="18">
        <v>938058.65</v>
      </c>
      <c r="Y389" s="18">
        <v>268280.7</v>
      </c>
      <c r="Z389" s="18">
        <v>97205.13</v>
      </c>
      <c r="AA389" s="18">
        <v>125460</v>
      </c>
      <c r="AB389" s="18">
        <v>124480</v>
      </c>
      <c r="AC389" s="18">
        <v>116610</v>
      </c>
      <c r="AD389" s="18">
        <v>101054.21</v>
      </c>
      <c r="AE389" s="18">
        <v>28225.78</v>
      </c>
      <c r="AF389" s="16" t="s">
        <v>0</v>
      </c>
    </row>
    <row r="390" spans="1:32" x14ac:dyDescent="0.2">
      <c r="A390" s="29" t="s">
        <v>68</v>
      </c>
      <c r="B390" s="116" t="s">
        <v>69</v>
      </c>
      <c r="C390" s="116"/>
      <c r="D390" s="116"/>
      <c r="E390" s="116"/>
      <c r="F390" s="116"/>
      <c r="G390" s="116"/>
      <c r="H390" s="116"/>
      <c r="I390" s="30">
        <v>606</v>
      </c>
      <c r="J390" s="31">
        <v>7</v>
      </c>
      <c r="K390" s="31">
        <v>7</v>
      </c>
      <c r="L390" s="32" t="s">
        <v>69</v>
      </c>
      <c r="M390" s="30" t="s">
        <v>0</v>
      </c>
      <c r="N390" s="33">
        <v>1782840</v>
      </c>
      <c r="O390" s="33">
        <v>1526834.25</v>
      </c>
      <c r="P390" s="33">
        <f t="shared" si="6"/>
        <v>85.64056505351013</v>
      </c>
      <c r="Q390" s="119"/>
      <c r="R390" s="120"/>
      <c r="S390" s="120"/>
      <c r="T390" s="17">
        <v>122460</v>
      </c>
      <c r="U390" s="18">
        <v>350015.53</v>
      </c>
      <c r="V390" s="18">
        <v>105080</v>
      </c>
      <c r="W390" s="18">
        <v>492140</v>
      </c>
      <c r="X390" s="18">
        <v>938058.65</v>
      </c>
      <c r="Y390" s="18">
        <v>268280.7</v>
      </c>
      <c r="Z390" s="18">
        <v>97205.13</v>
      </c>
      <c r="AA390" s="18">
        <v>125460</v>
      </c>
      <c r="AB390" s="18">
        <v>124480</v>
      </c>
      <c r="AC390" s="18">
        <v>116610</v>
      </c>
      <c r="AD390" s="18">
        <v>101054.21</v>
      </c>
      <c r="AE390" s="18">
        <v>28225.78</v>
      </c>
      <c r="AF390" s="16" t="s">
        <v>0</v>
      </c>
    </row>
    <row r="391" spans="1:32" ht="33.75" x14ac:dyDescent="0.2">
      <c r="A391" s="29" t="s">
        <v>66</v>
      </c>
      <c r="B391" s="116" t="s">
        <v>67</v>
      </c>
      <c r="C391" s="116"/>
      <c r="D391" s="116"/>
      <c r="E391" s="116"/>
      <c r="F391" s="116"/>
      <c r="G391" s="116"/>
      <c r="H391" s="116"/>
      <c r="I391" s="30">
        <v>606</v>
      </c>
      <c r="J391" s="31">
        <v>7</v>
      </c>
      <c r="K391" s="31">
        <v>7</v>
      </c>
      <c r="L391" s="32" t="s">
        <v>67</v>
      </c>
      <c r="M391" s="30" t="s">
        <v>0</v>
      </c>
      <c r="N391" s="33">
        <v>756250</v>
      </c>
      <c r="O391" s="33">
        <v>708388.88</v>
      </c>
      <c r="P391" s="33">
        <f t="shared" si="6"/>
        <v>93.67125685950414</v>
      </c>
      <c r="Q391" s="119"/>
      <c r="R391" s="120"/>
      <c r="S391" s="120"/>
      <c r="T391" s="17">
        <v>0</v>
      </c>
      <c r="U391" s="18">
        <v>0</v>
      </c>
      <c r="V391" s="18">
        <v>0</v>
      </c>
      <c r="W391" s="18">
        <v>376280</v>
      </c>
      <c r="X391" s="18">
        <v>650650</v>
      </c>
      <c r="Y391" s="18">
        <v>105600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6" t="s">
        <v>0</v>
      </c>
    </row>
    <row r="392" spans="1:32" x14ac:dyDescent="0.2">
      <c r="A392" s="29" t="s">
        <v>64</v>
      </c>
      <c r="B392" s="116" t="s">
        <v>65</v>
      </c>
      <c r="C392" s="116"/>
      <c r="D392" s="116"/>
      <c r="E392" s="116"/>
      <c r="F392" s="116"/>
      <c r="G392" s="116"/>
      <c r="H392" s="116"/>
      <c r="I392" s="30">
        <v>606</v>
      </c>
      <c r="J392" s="31">
        <v>7</v>
      </c>
      <c r="K392" s="31">
        <v>7</v>
      </c>
      <c r="L392" s="32" t="s">
        <v>65</v>
      </c>
      <c r="M392" s="30" t="s">
        <v>0</v>
      </c>
      <c r="N392" s="33">
        <v>756250</v>
      </c>
      <c r="O392" s="33">
        <v>708388.88</v>
      </c>
      <c r="P392" s="33">
        <f t="shared" si="6"/>
        <v>93.67125685950414</v>
      </c>
      <c r="Q392" s="119"/>
      <c r="R392" s="120"/>
      <c r="S392" s="120"/>
      <c r="T392" s="17">
        <v>0</v>
      </c>
      <c r="U392" s="18">
        <v>0</v>
      </c>
      <c r="V392" s="18">
        <v>0</v>
      </c>
      <c r="W392" s="18">
        <v>376280</v>
      </c>
      <c r="X392" s="18">
        <v>650650</v>
      </c>
      <c r="Y392" s="18">
        <v>105600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6" t="s">
        <v>0</v>
      </c>
    </row>
    <row r="393" spans="1:32" ht="33.75" x14ac:dyDescent="0.2">
      <c r="A393" s="29" t="s">
        <v>261</v>
      </c>
      <c r="B393" s="116" t="s">
        <v>260</v>
      </c>
      <c r="C393" s="116"/>
      <c r="D393" s="116"/>
      <c r="E393" s="116"/>
      <c r="F393" s="116"/>
      <c r="G393" s="116"/>
      <c r="H393" s="116"/>
      <c r="I393" s="30">
        <v>606</v>
      </c>
      <c r="J393" s="31">
        <v>7</v>
      </c>
      <c r="K393" s="31">
        <v>7</v>
      </c>
      <c r="L393" s="32" t="s">
        <v>260</v>
      </c>
      <c r="M393" s="30" t="s">
        <v>0</v>
      </c>
      <c r="N393" s="33">
        <v>102000</v>
      </c>
      <c r="O393" s="33">
        <v>101452.88</v>
      </c>
      <c r="P393" s="33">
        <f t="shared" si="6"/>
        <v>99.463607843137254</v>
      </c>
      <c r="Q393" s="119"/>
      <c r="R393" s="120"/>
      <c r="S393" s="120"/>
      <c r="T393" s="17">
        <v>0</v>
      </c>
      <c r="U393" s="18">
        <v>0</v>
      </c>
      <c r="V393" s="18">
        <v>0</v>
      </c>
      <c r="W393" s="18">
        <v>0</v>
      </c>
      <c r="X393" s="18">
        <v>102000</v>
      </c>
      <c r="Y393" s="18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6" t="s">
        <v>0</v>
      </c>
    </row>
    <row r="394" spans="1:32" x14ac:dyDescent="0.2">
      <c r="A394" s="29" t="s">
        <v>239</v>
      </c>
      <c r="B394" s="116" t="s">
        <v>239</v>
      </c>
      <c r="C394" s="116"/>
      <c r="D394" s="116"/>
      <c r="E394" s="116"/>
      <c r="F394" s="116"/>
      <c r="G394" s="116"/>
      <c r="H394" s="116"/>
      <c r="I394" s="30">
        <v>606</v>
      </c>
      <c r="J394" s="31">
        <v>7</v>
      </c>
      <c r="K394" s="31">
        <v>7</v>
      </c>
      <c r="L394" s="32" t="s">
        <v>260</v>
      </c>
      <c r="M394" s="30" t="s">
        <v>240</v>
      </c>
      <c r="N394" s="33">
        <v>102000</v>
      </c>
      <c r="O394" s="33">
        <v>101452.88</v>
      </c>
      <c r="P394" s="33">
        <f t="shared" si="6"/>
        <v>99.463607843137254</v>
      </c>
      <c r="Q394" s="119"/>
      <c r="R394" s="120"/>
      <c r="S394" s="120"/>
      <c r="T394" s="17">
        <v>0</v>
      </c>
      <c r="U394" s="18">
        <v>0</v>
      </c>
      <c r="V394" s="18">
        <v>0</v>
      </c>
      <c r="W394" s="18">
        <v>0</v>
      </c>
      <c r="X394" s="18">
        <v>102000</v>
      </c>
      <c r="Y394" s="18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6" t="s">
        <v>0</v>
      </c>
    </row>
    <row r="395" spans="1:32" ht="22.5" x14ac:dyDescent="0.2">
      <c r="A395" s="29" t="s">
        <v>63</v>
      </c>
      <c r="B395" s="116" t="s">
        <v>62</v>
      </c>
      <c r="C395" s="116"/>
      <c r="D395" s="116"/>
      <c r="E395" s="116"/>
      <c r="F395" s="116"/>
      <c r="G395" s="116"/>
      <c r="H395" s="116"/>
      <c r="I395" s="30">
        <v>606</v>
      </c>
      <c r="J395" s="31">
        <v>7</v>
      </c>
      <c r="K395" s="31">
        <v>7</v>
      </c>
      <c r="L395" s="32" t="s">
        <v>62</v>
      </c>
      <c r="M395" s="30" t="s">
        <v>0</v>
      </c>
      <c r="N395" s="33">
        <v>654250</v>
      </c>
      <c r="O395" s="33">
        <v>606936</v>
      </c>
      <c r="P395" s="33">
        <f t="shared" si="6"/>
        <v>92.768207871608709</v>
      </c>
      <c r="Q395" s="119"/>
      <c r="R395" s="120"/>
      <c r="S395" s="120"/>
      <c r="T395" s="17">
        <v>0</v>
      </c>
      <c r="U395" s="18">
        <v>0</v>
      </c>
      <c r="V395" s="18">
        <v>0</v>
      </c>
      <c r="W395" s="18">
        <v>376280</v>
      </c>
      <c r="X395" s="18">
        <v>548650</v>
      </c>
      <c r="Y395" s="18">
        <v>105600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6" t="s">
        <v>0</v>
      </c>
    </row>
    <row r="396" spans="1:32" x14ac:dyDescent="0.2">
      <c r="A396" s="29" t="s">
        <v>239</v>
      </c>
      <c r="B396" s="116" t="s">
        <v>239</v>
      </c>
      <c r="C396" s="116"/>
      <c r="D396" s="116"/>
      <c r="E396" s="116"/>
      <c r="F396" s="116"/>
      <c r="G396" s="116"/>
      <c r="H396" s="116"/>
      <c r="I396" s="30">
        <v>606</v>
      </c>
      <c r="J396" s="31">
        <v>7</v>
      </c>
      <c r="K396" s="31">
        <v>7</v>
      </c>
      <c r="L396" s="32" t="s">
        <v>62</v>
      </c>
      <c r="M396" s="30" t="s">
        <v>240</v>
      </c>
      <c r="N396" s="33">
        <v>654250</v>
      </c>
      <c r="O396" s="33">
        <v>606936</v>
      </c>
      <c r="P396" s="33">
        <f t="shared" si="6"/>
        <v>92.768207871608709</v>
      </c>
      <c r="Q396" s="119"/>
      <c r="R396" s="120"/>
      <c r="S396" s="120"/>
      <c r="T396" s="17">
        <v>0</v>
      </c>
      <c r="U396" s="18">
        <v>0</v>
      </c>
      <c r="V396" s="18">
        <v>0</v>
      </c>
      <c r="W396" s="18">
        <v>376280</v>
      </c>
      <c r="X396" s="18">
        <v>548650</v>
      </c>
      <c r="Y396" s="18">
        <v>105600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6" t="s">
        <v>0</v>
      </c>
    </row>
    <row r="397" spans="1:32" x14ac:dyDescent="0.2">
      <c r="A397" s="29" t="s">
        <v>258</v>
      </c>
      <c r="B397" s="116" t="s">
        <v>259</v>
      </c>
      <c r="C397" s="116"/>
      <c r="D397" s="116"/>
      <c r="E397" s="116"/>
      <c r="F397" s="116"/>
      <c r="G397" s="116"/>
      <c r="H397" s="116"/>
      <c r="I397" s="30">
        <v>606</v>
      </c>
      <c r="J397" s="31">
        <v>7</v>
      </c>
      <c r="K397" s="31">
        <v>7</v>
      </c>
      <c r="L397" s="32" t="s">
        <v>259</v>
      </c>
      <c r="M397" s="30" t="s">
        <v>0</v>
      </c>
      <c r="N397" s="33">
        <v>1026590</v>
      </c>
      <c r="O397" s="33">
        <v>818445.37</v>
      </c>
      <c r="P397" s="33">
        <f t="shared" si="6"/>
        <v>79.724658334875656</v>
      </c>
      <c r="Q397" s="119"/>
      <c r="R397" s="120"/>
      <c r="S397" s="120"/>
      <c r="T397" s="17">
        <v>122460</v>
      </c>
      <c r="U397" s="18">
        <v>350015.53</v>
      </c>
      <c r="V397" s="18">
        <v>105080</v>
      </c>
      <c r="W397" s="18">
        <v>115860</v>
      </c>
      <c r="X397" s="18">
        <v>287408.65000000002</v>
      </c>
      <c r="Y397" s="18">
        <v>162680.70000000001</v>
      </c>
      <c r="Z397" s="18">
        <v>97205.13</v>
      </c>
      <c r="AA397" s="18">
        <v>125460</v>
      </c>
      <c r="AB397" s="18">
        <v>124480</v>
      </c>
      <c r="AC397" s="18">
        <v>116610</v>
      </c>
      <c r="AD397" s="18">
        <v>101054.21</v>
      </c>
      <c r="AE397" s="18">
        <v>28225.78</v>
      </c>
      <c r="AF397" s="16" t="s">
        <v>0</v>
      </c>
    </row>
    <row r="398" spans="1:32" ht="22.5" x14ac:dyDescent="0.2">
      <c r="A398" s="29" t="s">
        <v>256</v>
      </c>
      <c r="B398" s="116" t="s">
        <v>257</v>
      </c>
      <c r="C398" s="116"/>
      <c r="D398" s="116"/>
      <c r="E398" s="116"/>
      <c r="F398" s="116"/>
      <c r="G398" s="116"/>
      <c r="H398" s="116"/>
      <c r="I398" s="30">
        <v>606</v>
      </c>
      <c r="J398" s="31">
        <v>7</v>
      </c>
      <c r="K398" s="31">
        <v>7</v>
      </c>
      <c r="L398" s="32" t="s">
        <v>257</v>
      </c>
      <c r="M398" s="30" t="s">
        <v>0</v>
      </c>
      <c r="N398" s="33">
        <v>984720</v>
      </c>
      <c r="O398" s="33">
        <v>776575.37</v>
      </c>
      <c r="P398" s="33">
        <f t="shared" si="6"/>
        <v>78.862556868957668</v>
      </c>
      <c r="Q398" s="119"/>
      <c r="R398" s="120"/>
      <c r="S398" s="120"/>
      <c r="T398" s="17">
        <v>122460</v>
      </c>
      <c r="U398" s="18">
        <v>321845.53000000003</v>
      </c>
      <c r="V398" s="18">
        <v>105080</v>
      </c>
      <c r="W398" s="18">
        <v>115860</v>
      </c>
      <c r="X398" s="18">
        <v>287408.65000000002</v>
      </c>
      <c r="Y398" s="18">
        <v>162680.70000000001</v>
      </c>
      <c r="Z398" s="18">
        <v>97205.13</v>
      </c>
      <c r="AA398" s="18">
        <v>125460</v>
      </c>
      <c r="AB398" s="18">
        <v>124480</v>
      </c>
      <c r="AC398" s="18">
        <v>116610</v>
      </c>
      <c r="AD398" s="18">
        <v>87354.21</v>
      </c>
      <c r="AE398" s="18">
        <v>28225.78</v>
      </c>
      <c r="AF398" s="16" t="s">
        <v>0</v>
      </c>
    </row>
    <row r="399" spans="1:32" ht="22.5" x14ac:dyDescent="0.2">
      <c r="A399" s="29" t="s">
        <v>76</v>
      </c>
      <c r="B399" s="116" t="s">
        <v>255</v>
      </c>
      <c r="C399" s="116"/>
      <c r="D399" s="116"/>
      <c r="E399" s="116"/>
      <c r="F399" s="116"/>
      <c r="G399" s="116"/>
      <c r="H399" s="116"/>
      <c r="I399" s="30">
        <v>606</v>
      </c>
      <c r="J399" s="31">
        <v>7</v>
      </c>
      <c r="K399" s="31">
        <v>7</v>
      </c>
      <c r="L399" s="32" t="s">
        <v>255</v>
      </c>
      <c r="M399" s="30" t="s">
        <v>0</v>
      </c>
      <c r="N399" s="33">
        <v>984720</v>
      </c>
      <c r="O399" s="33">
        <v>776575.37</v>
      </c>
      <c r="P399" s="33">
        <f t="shared" si="6"/>
        <v>78.862556868957668</v>
      </c>
      <c r="Q399" s="119"/>
      <c r="R399" s="120"/>
      <c r="S399" s="120"/>
      <c r="T399" s="17">
        <v>122460</v>
      </c>
      <c r="U399" s="18">
        <v>321845.53000000003</v>
      </c>
      <c r="V399" s="18">
        <v>105080</v>
      </c>
      <c r="W399" s="18">
        <v>115860</v>
      </c>
      <c r="X399" s="18">
        <v>287408.65000000002</v>
      </c>
      <c r="Y399" s="18">
        <v>162680.70000000001</v>
      </c>
      <c r="Z399" s="18">
        <v>97205.13</v>
      </c>
      <c r="AA399" s="18">
        <v>125460</v>
      </c>
      <c r="AB399" s="18">
        <v>124480</v>
      </c>
      <c r="AC399" s="18">
        <v>116610</v>
      </c>
      <c r="AD399" s="18">
        <v>87354.21</v>
      </c>
      <c r="AE399" s="18">
        <v>28225.78</v>
      </c>
      <c r="AF399" s="16" t="s">
        <v>0</v>
      </c>
    </row>
    <row r="400" spans="1:32" x14ac:dyDescent="0.2">
      <c r="A400" s="29" t="s">
        <v>182</v>
      </c>
      <c r="B400" s="116" t="s">
        <v>182</v>
      </c>
      <c r="C400" s="116"/>
      <c r="D400" s="116"/>
      <c r="E400" s="116"/>
      <c r="F400" s="116"/>
      <c r="G400" s="116"/>
      <c r="H400" s="116"/>
      <c r="I400" s="30">
        <v>606</v>
      </c>
      <c r="J400" s="31">
        <v>7</v>
      </c>
      <c r="K400" s="31">
        <v>7</v>
      </c>
      <c r="L400" s="32" t="s">
        <v>255</v>
      </c>
      <c r="M400" s="30" t="s">
        <v>183</v>
      </c>
      <c r="N400" s="33">
        <v>529247.1</v>
      </c>
      <c r="O400" s="33">
        <v>504592.33</v>
      </c>
      <c r="P400" s="33">
        <f t="shared" si="6"/>
        <v>95.341538952221001</v>
      </c>
      <c r="Q400" s="119"/>
      <c r="R400" s="120"/>
      <c r="S400" s="120"/>
      <c r="T400" s="17">
        <v>95650</v>
      </c>
      <c r="U400" s="18">
        <v>131519.79999999999</v>
      </c>
      <c r="V400" s="18">
        <v>85770</v>
      </c>
      <c r="W400" s="18">
        <v>91522.9</v>
      </c>
      <c r="X400" s="18">
        <v>166568.59</v>
      </c>
      <c r="Y400" s="18">
        <v>54144.800000000003</v>
      </c>
      <c r="Z400" s="18">
        <v>73496</v>
      </c>
      <c r="AA400" s="18">
        <v>95650</v>
      </c>
      <c r="AB400" s="18">
        <v>95650</v>
      </c>
      <c r="AC400" s="18">
        <v>95650</v>
      </c>
      <c r="AD400" s="18">
        <v>76672.070000000007</v>
      </c>
      <c r="AE400" s="18">
        <v>26845.84</v>
      </c>
      <c r="AF400" s="16" t="s">
        <v>0</v>
      </c>
    </row>
    <row r="401" spans="1:32" ht="22.5" x14ac:dyDescent="0.2">
      <c r="A401" s="29" t="s">
        <v>1</v>
      </c>
      <c r="B401" s="116" t="s">
        <v>1</v>
      </c>
      <c r="C401" s="116"/>
      <c r="D401" s="116"/>
      <c r="E401" s="116"/>
      <c r="F401" s="116"/>
      <c r="G401" s="116"/>
      <c r="H401" s="116"/>
      <c r="I401" s="30">
        <v>606</v>
      </c>
      <c r="J401" s="31">
        <v>7</v>
      </c>
      <c r="K401" s="31">
        <v>7</v>
      </c>
      <c r="L401" s="32" t="s">
        <v>255</v>
      </c>
      <c r="M401" s="30" t="s">
        <v>2</v>
      </c>
      <c r="N401" s="33">
        <v>452452.37</v>
      </c>
      <c r="O401" s="33">
        <v>271958.32</v>
      </c>
      <c r="P401" s="33">
        <f t="shared" si="6"/>
        <v>60.107613095274537</v>
      </c>
      <c r="Q401" s="119"/>
      <c r="R401" s="120"/>
      <c r="S401" s="120"/>
      <c r="T401" s="17">
        <v>26310</v>
      </c>
      <c r="U401" s="18">
        <v>190302.39</v>
      </c>
      <c r="V401" s="18">
        <v>19210</v>
      </c>
      <c r="W401" s="18">
        <v>23837.1</v>
      </c>
      <c r="X401" s="18">
        <v>117844.25</v>
      </c>
      <c r="Y401" s="18">
        <v>108534.52</v>
      </c>
      <c r="Z401" s="18">
        <v>23709.13</v>
      </c>
      <c r="AA401" s="18">
        <v>29410</v>
      </c>
      <c r="AB401" s="18">
        <v>27830</v>
      </c>
      <c r="AC401" s="18">
        <v>20460</v>
      </c>
      <c r="AD401" s="18">
        <v>10682.14</v>
      </c>
      <c r="AE401" s="18">
        <v>1379.94</v>
      </c>
      <c r="AF401" s="16" t="s">
        <v>0</v>
      </c>
    </row>
    <row r="402" spans="1:32" x14ac:dyDescent="0.2">
      <c r="A402" s="29" t="s">
        <v>14</v>
      </c>
      <c r="B402" s="116" t="s">
        <v>14</v>
      </c>
      <c r="C402" s="116"/>
      <c r="D402" s="116"/>
      <c r="E402" s="116"/>
      <c r="F402" s="116"/>
      <c r="G402" s="116"/>
      <c r="H402" s="116"/>
      <c r="I402" s="30">
        <v>606</v>
      </c>
      <c r="J402" s="31">
        <v>7</v>
      </c>
      <c r="K402" s="31">
        <v>7</v>
      </c>
      <c r="L402" s="32" t="s">
        <v>255</v>
      </c>
      <c r="M402" s="30" t="s">
        <v>15</v>
      </c>
      <c r="N402" s="33">
        <v>3020.53</v>
      </c>
      <c r="O402" s="33">
        <v>24.72</v>
      </c>
      <c r="P402" s="33">
        <f t="shared" si="6"/>
        <v>0.81839941996934307</v>
      </c>
      <c r="Q402" s="119"/>
      <c r="R402" s="120"/>
      <c r="S402" s="120"/>
      <c r="T402" s="17">
        <v>500</v>
      </c>
      <c r="U402" s="18">
        <v>23.34</v>
      </c>
      <c r="V402" s="18">
        <v>100</v>
      </c>
      <c r="W402" s="18">
        <v>500</v>
      </c>
      <c r="X402" s="18">
        <v>2995.81</v>
      </c>
      <c r="Y402" s="18">
        <v>1.38</v>
      </c>
      <c r="Z402" s="18">
        <v>0</v>
      </c>
      <c r="AA402" s="18">
        <v>400</v>
      </c>
      <c r="AB402" s="18">
        <v>1000</v>
      </c>
      <c r="AC402" s="18">
        <v>500</v>
      </c>
      <c r="AD402" s="18">
        <v>0</v>
      </c>
      <c r="AE402" s="18">
        <v>0</v>
      </c>
      <c r="AF402" s="16" t="s">
        <v>0</v>
      </c>
    </row>
    <row r="403" spans="1:32" ht="22.5" x14ac:dyDescent="0.2">
      <c r="A403" s="29" t="s">
        <v>253</v>
      </c>
      <c r="B403" s="116" t="s">
        <v>254</v>
      </c>
      <c r="C403" s="116"/>
      <c r="D403" s="116"/>
      <c r="E403" s="116"/>
      <c r="F403" s="116"/>
      <c r="G403" s="116"/>
      <c r="H403" s="116"/>
      <c r="I403" s="30">
        <v>606</v>
      </c>
      <c r="J403" s="31">
        <v>7</v>
      </c>
      <c r="K403" s="31">
        <v>7</v>
      </c>
      <c r="L403" s="32" t="s">
        <v>254</v>
      </c>
      <c r="M403" s="30" t="s">
        <v>0</v>
      </c>
      <c r="N403" s="33">
        <v>41870</v>
      </c>
      <c r="O403" s="33">
        <v>41870</v>
      </c>
      <c r="P403" s="33">
        <f t="shared" si="6"/>
        <v>100</v>
      </c>
      <c r="Q403" s="119"/>
      <c r="R403" s="120"/>
      <c r="S403" s="120"/>
      <c r="T403" s="17">
        <v>0</v>
      </c>
      <c r="U403" s="18">
        <v>28170</v>
      </c>
      <c r="V403" s="18">
        <v>0</v>
      </c>
      <c r="W403" s="18">
        <v>0</v>
      </c>
      <c r="X403" s="18">
        <v>0</v>
      </c>
      <c r="Y403" s="18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13700</v>
      </c>
      <c r="AE403" s="18">
        <v>0</v>
      </c>
      <c r="AF403" s="16" t="s">
        <v>0</v>
      </c>
    </row>
    <row r="404" spans="1:32" x14ac:dyDescent="0.2">
      <c r="A404" s="29" t="s">
        <v>252</v>
      </c>
      <c r="B404" s="116" t="s">
        <v>251</v>
      </c>
      <c r="C404" s="116"/>
      <c r="D404" s="116"/>
      <c r="E404" s="116"/>
      <c r="F404" s="116"/>
      <c r="G404" s="116"/>
      <c r="H404" s="116"/>
      <c r="I404" s="30">
        <v>606</v>
      </c>
      <c r="J404" s="31">
        <v>7</v>
      </c>
      <c r="K404" s="31">
        <v>7</v>
      </c>
      <c r="L404" s="32" t="s">
        <v>251</v>
      </c>
      <c r="M404" s="30" t="s">
        <v>0</v>
      </c>
      <c r="N404" s="33">
        <v>41870</v>
      </c>
      <c r="O404" s="33">
        <v>41870</v>
      </c>
      <c r="P404" s="33">
        <f t="shared" si="6"/>
        <v>100</v>
      </c>
      <c r="Q404" s="119"/>
      <c r="R404" s="120"/>
      <c r="S404" s="120"/>
      <c r="T404" s="17">
        <v>0</v>
      </c>
      <c r="U404" s="18">
        <v>28170</v>
      </c>
      <c r="V404" s="18">
        <v>0</v>
      </c>
      <c r="W404" s="18">
        <v>0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13700</v>
      </c>
      <c r="AE404" s="18">
        <v>0</v>
      </c>
      <c r="AF404" s="16" t="s">
        <v>0</v>
      </c>
    </row>
    <row r="405" spans="1:32" ht="22.5" x14ac:dyDescent="0.2">
      <c r="A405" s="29" t="s">
        <v>1</v>
      </c>
      <c r="B405" s="116" t="s">
        <v>1</v>
      </c>
      <c r="C405" s="116"/>
      <c r="D405" s="116"/>
      <c r="E405" s="116"/>
      <c r="F405" s="116"/>
      <c r="G405" s="116"/>
      <c r="H405" s="116"/>
      <c r="I405" s="30">
        <v>606</v>
      </c>
      <c r="J405" s="31">
        <v>7</v>
      </c>
      <c r="K405" s="31">
        <v>7</v>
      </c>
      <c r="L405" s="32" t="s">
        <v>251</v>
      </c>
      <c r="M405" s="30" t="s">
        <v>2</v>
      </c>
      <c r="N405" s="33">
        <v>41870</v>
      </c>
      <c r="O405" s="33">
        <v>41870</v>
      </c>
      <c r="P405" s="33">
        <f t="shared" si="6"/>
        <v>100</v>
      </c>
      <c r="Q405" s="119"/>
      <c r="R405" s="120"/>
      <c r="S405" s="120"/>
      <c r="T405" s="17">
        <v>0</v>
      </c>
      <c r="U405" s="18">
        <v>28170</v>
      </c>
      <c r="V405" s="18">
        <v>0</v>
      </c>
      <c r="W405" s="18">
        <v>0</v>
      </c>
      <c r="X405" s="18">
        <v>0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13700</v>
      </c>
      <c r="AE405" s="18">
        <v>0</v>
      </c>
      <c r="AF405" s="16" t="s">
        <v>0</v>
      </c>
    </row>
    <row r="406" spans="1:32" x14ac:dyDescent="0.2">
      <c r="A406" s="29" t="s">
        <v>61</v>
      </c>
      <c r="B406" s="116" t="s">
        <v>61</v>
      </c>
      <c r="C406" s="116"/>
      <c r="D406" s="116"/>
      <c r="E406" s="116"/>
      <c r="F406" s="116"/>
      <c r="G406" s="116"/>
      <c r="H406" s="116"/>
      <c r="I406" s="30">
        <v>606</v>
      </c>
      <c r="J406" s="31">
        <v>7</v>
      </c>
      <c r="K406" s="31">
        <v>9</v>
      </c>
      <c r="L406" s="32" t="s">
        <v>0</v>
      </c>
      <c r="M406" s="30" t="s">
        <v>0</v>
      </c>
      <c r="N406" s="33">
        <v>8953052.8499999996</v>
      </c>
      <c r="O406" s="33">
        <v>6384592.8300000001</v>
      </c>
      <c r="P406" s="33">
        <f t="shared" si="6"/>
        <v>71.311908205702153</v>
      </c>
      <c r="Q406" s="119"/>
      <c r="R406" s="120"/>
      <c r="S406" s="120"/>
      <c r="T406" s="17">
        <v>1493598.31</v>
      </c>
      <c r="U406" s="18">
        <v>941391.98</v>
      </c>
      <c r="V406" s="18">
        <v>2238908.81</v>
      </c>
      <c r="W406" s="18">
        <v>3691156.47</v>
      </c>
      <c r="X406" s="18">
        <v>5735578.2800000003</v>
      </c>
      <c r="Y406" s="18">
        <v>504713.93</v>
      </c>
      <c r="Z406" s="18">
        <v>891024.49</v>
      </c>
      <c r="AA406" s="18">
        <v>1452358.31</v>
      </c>
      <c r="AB406" s="18">
        <v>1450838.31</v>
      </c>
      <c r="AC406" s="18">
        <v>1476358.31</v>
      </c>
      <c r="AD406" s="18">
        <v>704491.93</v>
      </c>
      <c r="AE406" s="18">
        <v>175852.24</v>
      </c>
      <c r="AF406" s="16" t="s">
        <v>0</v>
      </c>
    </row>
    <row r="407" spans="1:32" x14ac:dyDescent="0.2">
      <c r="A407" s="29" t="s">
        <v>59</v>
      </c>
      <c r="B407" s="116" t="s">
        <v>60</v>
      </c>
      <c r="C407" s="116"/>
      <c r="D407" s="116"/>
      <c r="E407" s="116"/>
      <c r="F407" s="116"/>
      <c r="G407" s="116"/>
      <c r="H407" s="116"/>
      <c r="I407" s="30">
        <v>606</v>
      </c>
      <c r="J407" s="31">
        <v>7</v>
      </c>
      <c r="K407" s="31">
        <v>9</v>
      </c>
      <c r="L407" s="32" t="s">
        <v>60</v>
      </c>
      <c r="M407" s="30" t="s">
        <v>0</v>
      </c>
      <c r="N407" s="33">
        <v>3002681.6</v>
      </c>
      <c r="O407" s="33">
        <v>2942239</v>
      </c>
      <c r="P407" s="33">
        <f t="shared" si="6"/>
        <v>97.987045979167419</v>
      </c>
      <c r="Q407" s="119"/>
      <c r="R407" s="120"/>
      <c r="S407" s="120"/>
      <c r="T407" s="17">
        <v>869650</v>
      </c>
      <c r="U407" s="18">
        <v>56232</v>
      </c>
      <c r="V407" s="18">
        <v>1637046</v>
      </c>
      <c r="W407" s="18">
        <v>1474650</v>
      </c>
      <c r="X407" s="18">
        <v>2719731.6</v>
      </c>
      <c r="Y407" s="18">
        <v>60000</v>
      </c>
      <c r="Z407" s="18">
        <v>71109</v>
      </c>
      <c r="AA407" s="18">
        <v>859650</v>
      </c>
      <c r="AB407" s="18">
        <v>859650</v>
      </c>
      <c r="AC407" s="18">
        <v>859570</v>
      </c>
      <c r="AD407" s="18">
        <v>95609</v>
      </c>
      <c r="AE407" s="18">
        <v>0</v>
      </c>
      <c r="AF407" s="16" t="s">
        <v>0</v>
      </c>
    </row>
    <row r="408" spans="1:32" x14ac:dyDescent="0.2">
      <c r="A408" s="29" t="s">
        <v>57</v>
      </c>
      <c r="B408" s="116" t="s">
        <v>58</v>
      </c>
      <c r="C408" s="116"/>
      <c r="D408" s="116"/>
      <c r="E408" s="116"/>
      <c r="F408" s="116"/>
      <c r="G408" s="116"/>
      <c r="H408" s="116"/>
      <c r="I408" s="30">
        <v>606</v>
      </c>
      <c r="J408" s="31">
        <v>7</v>
      </c>
      <c r="K408" s="31">
        <v>9</v>
      </c>
      <c r="L408" s="32" t="s">
        <v>58</v>
      </c>
      <c r="M408" s="30" t="s">
        <v>0</v>
      </c>
      <c r="N408" s="33">
        <v>3002284</v>
      </c>
      <c r="O408" s="33">
        <v>2942239</v>
      </c>
      <c r="P408" s="33">
        <f t="shared" si="6"/>
        <v>98.000022649422903</v>
      </c>
      <c r="Q408" s="119"/>
      <c r="R408" s="120"/>
      <c r="S408" s="120"/>
      <c r="T408" s="17">
        <v>869650</v>
      </c>
      <c r="U408" s="18">
        <v>56232</v>
      </c>
      <c r="V408" s="18">
        <v>1637046</v>
      </c>
      <c r="W408" s="18">
        <v>1474650</v>
      </c>
      <c r="X408" s="18">
        <v>2719334</v>
      </c>
      <c r="Y408" s="18">
        <v>60000</v>
      </c>
      <c r="Z408" s="18">
        <v>71109</v>
      </c>
      <c r="AA408" s="18">
        <v>859650</v>
      </c>
      <c r="AB408" s="18">
        <v>859650</v>
      </c>
      <c r="AC408" s="18">
        <v>859570</v>
      </c>
      <c r="AD408" s="18">
        <v>95609</v>
      </c>
      <c r="AE408" s="18">
        <v>0</v>
      </c>
      <c r="AF408" s="16" t="s">
        <v>0</v>
      </c>
    </row>
    <row r="409" spans="1:32" x14ac:dyDescent="0.2">
      <c r="A409" s="29" t="s">
        <v>55</v>
      </c>
      <c r="B409" s="116" t="s">
        <v>56</v>
      </c>
      <c r="C409" s="116"/>
      <c r="D409" s="116"/>
      <c r="E409" s="116"/>
      <c r="F409" s="116"/>
      <c r="G409" s="116"/>
      <c r="H409" s="116"/>
      <c r="I409" s="30">
        <v>606</v>
      </c>
      <c r="J409" s="31">
        <v>7</v>
      </c>
      <c r="K409" s="31">
        <v>9</v>
      </c>
      <c r="L409" s="32" t="s">
        <v>56</v>
      </c>
      <c r="M409" s="30" t="s">
        <v>0</v>
      </c>
      <c r="N409" s="33">
        <v>355090</v>
      </c>
      <c r="O409" s="33">
        <v>345045</v>
      </c>
      <c r="P409" s="33">
        <f t="shared" si="6"/>
        <v>97.171139711059169</v>
      </c>
      <c r="Q409" s="119"/>
      <c r="R409" s="120"/>
      <c r="S409" s="120"/>
      <c r="T409" s="17">
        <v>71150</v>
      </c>
      <c r="U409" s="18">
        <v>56232</v>
      </c>
      <c r="V409" s="18">
        <v>76740</v>
      </c>
      <c r="W409" s="18">
        <v>76150</v>
      </c>
      <c r="X409" s="18">
        <v>72140</v>
      </c>
      <c r="Y409" s="18">
        <v>60000</v>
      </c>
      <c r="Z409" s="18">
        <v>71109</v>
      </c>
      <c r="AA409" s="18">
        <v>61150</v>
      </c>
      <c r="AB409" s="18">
        <v>61150</v>
      </c>
      <c r="AC409" s="18">
        <v>61070</v>
      </c>
      <c r="AD409" s="18">
        <v>95609</v>
      </c>
      <c r="AE409" s="18">
        <v>0</v>
      </c>
      <c r="AF409" s="16" t="s">
        <v>0</v>
      </c>
    </row>
    <row r="410" spans="1:32" ht="22.5" x14ac:dyDescent="0.2">
      <c r="A410" s="29" t="s">
        <v>54</v>
      </c>
      <c r="B410" s="116" t="s">
        <v>53</v>
      </c>
      <c r="C410" s="116"/>
      <c r="D410" s="116"/>
      <c r="E410" s="116"/>
      <c r="F410" s="116"/>
      <c r="G410" s="116"/>
      <c r="H410" s="116"/>
      <c r="I410" s="30">
        <v>606</v>
      </c>
      <c r="J410" s="31">
        <v>7</v>
      </c>
      <c r="K410" s="31">
        <v>9</v>
      </c>
      <c r="L410" s="32" t="s">
        <v>53</v>
      </c>
      <c r="M410" s="30" t="s">
        <v>0</v>
      </c>
      <c r="N410" s="33">
        <v>355090</v>
      </c>
      <c r="O410" s="33">
        <v>345045</v>
      </c>
      <c r="P410" s="33">
        <f t="shared" si="6"/>
        <v>97.171139711059169</v>
      </c>
      <c r="Q410" s="119"/>
      <c r="R410" s="120"/>
      <c r="S410" s="120"/>
      <c r="T410" s="17">
        <v>71150</v>
      </c>
      <c r="U410" s="18">
        <v>56232</v>
      </c>
      <c r="V410" s="18">
        <v>76740</v>
      </c>
      <c r="W410" s="18">
        <v>76150</v>
      </c>
      <c r="X410" s="18">
        <v>72140</v>
      </c>
      <c r="Y410" s="18">
        <v>60000</v>
      </c>
      <c r="Z410" s="18">
        <v>71109</v>
      </c>
      <c r="AA410" s="18">
        <v>61150</v>
      </c>
      <c r="AB410" s="18">
        <v>61150</v>
      </c>
      <c r="AC410" s="18">
        <v>61070</v>
      </c>
      <c r="AD410" s="18">
        <v>95609</v>
      </c>
      <c r="AE410" s="18">
        <v>0</v>
      </c>
      <c r="AF410" s="16" t="s">
        <v>0</v>
      </c>
    </row>
    <row r="411" spans="1:32" ht="22.5" x14ac:dyDescent="0.2">
      <c r="A411" s="29" t="s">
        <v>1</v>
      </c>
      <c r="B411" s="116" t="s">
        <v>1</v>
      </c>
      <c r="C411" s="116"/>
      <c r="D411" s="116"/>
      <c r="E411" s="116"/>
      <c r="F411" s="116"/>
      <c r="G411" s="116"/>
      <c r="H411" s="116"/>
      <c r="I411" s="30">
        <v>606</v>
      </c>
      <c r="J411" s="31">
        <v>7</v>
      </c>
      <c r="K411" s="31">
        <v>9</v>
      </c>
      <c r="L411" s="32" t="s">
        <v>53</v>
      </c>
      <c r="M411" s="30" t="s">
        <v>2</v>
      </c>
      <c r="N411" s="33">
        <v>15590</v>
      </c>
      <c r="O411" s="33">
        <v>5545</v>
      </c>
      <c r="P411" s="33">
        <f t="shared" si="6"/>
        <v>35.567671584348943</v>
      </c>
      <c r="Q411" s="119"/>
      <c r="R411" s="120"/>
      <c r="S411" s="120"/>
      <c r="T411" s="17">
        <v>1150</v>
      </c>
      <c r="U411" s="18">
        <v>1232</v>
      </c>
      <c r="V411" s="18">
        <v>6740</v>
      </c>
      <c r="W411" s="18">
        <v>1150</v>
      </c>
      <c r="X411" s="18">
        <v>12140</v>
      </c>
      <c r="Y411" s="18">
        <v>0</v>
      </c>
      <c r="Z411" s="18">
        <v>1109</v>
      </c>
      <c r="AA411" s="18">
        <v>1150</v>
      </c>
      <c r="AB411" s="18">
        <v>1150</v>
      </c>
      <c r="AC411" s="18">
        <v>6070</v>
      </c>
      <c r="AD411" s="18">
        <v>1109</v>
      </c>
      <c r="AE411" s="18">
        <v>0</v>
      </c>
      <c r="AF411" s="16" t="s">
        <v>0</v>
      </c>
    </row>
    <row r="412" spans="1:32" x14ac:dyDescent="0.2">
      <c r="A412" s="29" t="s">
        <v>239</v>
      </c>
      <c r="B412" s="116" t="s">
        <v>239</v>
      </c>
      <c r="C412" s="116"/>
      <c r="D412" s="116"/>
      <c r="E412" s="116"/>
      <c r="F412" s="116"/>
      <c r="G412" s="116"/>
      <c r="H412" s="116"/>
      <c r="I412" s="30">
        <v>606</v>
      </c>
      <c r="J412" s="31">
        <v>7</v>
      </c>
      <c r="K412" s="31">
        <v>9</v>
      </c>
      <c r="L412" s="32" t="s">
        <v>53</v>
      </c>
      <c r="M412" s="30" t="s">
        <v>240</v>
      </c>
      <c r="N412" s="33">
        <v>339500</v>
      </c>
      <c r="O412" s="33">
        <v>339500</v>
      </c>
      <c r="P412" s="33">
        <f t="shared" si="6"/>
        <v>100</v>
      </c>
      <c r="Q412" s="119"/>
      <c r="R412" s="120"/>
      <c r="S412" s="120"/>
      <c r="T412" s="17">
        <v>70000</v>
      </c>
      <c r="U412" s="18">
        <v>55000</v>
      </c>
      <c r="V412" s="18">
        <v>70000</v>
      </c>
      <c r="W412" s="18">
        <v>75000</v>
      </c>
      <c r="X412" s="18">
        <v>60000</v>
      </c>
      <c r="Y412" s="18">
        <v>60000</v>
      </c>
      <c r="Z412" s="18">
        <v>70000</v>
      </c>
      <c r="AA412" s="18">
        <v>60000</v>
      </c>
      <c r="AB412" s="18">
        <v>60000</v>
      </c>
      <c r="AC412" s="18">
        <v>55000</v>
      </c>
      <c r="AD412" s="18">
        <v>94500</v>
      </c>
      <c r="AE412" s="18">
        <v>0</v>
      </c>
      <c r="AF412" s="16" t="s">
        <v>0</v>
      </c>
    </row>
    <row r="413" spans="1:32" ht="22.5" x14ac:dyDescent="0.2">
      <c r="A413" s="29" t="s">
        <v>193</v>
      </c>
      <c r="B413" s="116" t="s">
        <v>194</v>
      </c>
      <c r="C413" s="116"/>
      <c r="D413" s="116"/>
      <c r="E413" s="116"/>
      <c r="F413" s="116"/>
      <c r="G413" s="116"/>
      <c r="H413" s="116"/>
      <c r="I413" s="30">
        <v>606</v>
      </c>
      <c r="J413" s="31">
        <v>7</v>
      </c>
      <c r="K413" s="31">
        <v>9</v>
      </c>
      <c r="L413" s="32" t="s">
        <v>194</v>
      </c>
      <c r="M413" s="30" t="s">
        <v>0</v>
      </c>
      <c r="N413" s="33">
        <v>2647194</v>
      </c>
      <c r="O413" s="33">
        <v>2597194</v>
      </c>
      <c r="P413" s="33">
        <f t="shared" si="6"/>
        <v>98.111207565444772</v>
      </c>
      <c r="Q413" s="119"/>
      <c r="R413" s="120"/>
      <c r="S413" s="120"/>
      <c r="T413" s="17">
        <v>798500</v>
      </c>
      <c r="U413" s="18">
        <v>0</v>
      </c>
      <c r="V413" s="18">
        <v>1560306</v>
      </c>
      <c r="W413" s="18">
        <v>1398500</v>
      </c>
      <c r="X413" s="18">
        <v>2647194</v>
      </c>
      <c r="Y413" s="18">
        <v>0</v>
      </c>
      <c r="Z413" s="18">
        <v>0</v>
      </c>
      <c r="AA413" s="18">
        <v>798500</v>
      </c>
      <c r="AB413" s="18">
        <v>798500</v>
      </c>
      <c r="AC413" s="18">
        <v>798500</v>
      </c>
      <c r="AD413" s="18">
        <v>0</v>
      </c>
      <c r="AE413" s="18">
        <v>0</v>
      </c>
      <c r="AF413" s="16" t="s">
        <v>0</v>
      </c>
    </row>
    <row r="414" spans="1:32" ht="22.5" x14ac:dyDescent="0.2">
      <c r="A414" s="29" t="s">
        <v>192</v>
      </c>
      <c r="B414" s="116" t="s">
        <v>191</v>
      </c>
      <c r="C414" s="116"/>
      <c r="D414" s="116"/>
      <c r="E414" s="116"/>
      <c r="F414" s="116"/>
      <c r="G414" s="116"/>
      <c r="H414" s="116"/>
      <c r="I414" s="30">
        <v>606</v>
      </c>
      <c r="J414" s="31">
        <v>7</v>
      </c>
      <c r="K414" s="31">
        <v>9</v>
      </c>
      <c r="L414" s="32" t="s">
        <v>191</v>
      </c>
      <c r="M414" s="30" t="s">
        <v>0</v>
      </c>
      <c r="N414" s="33">
        <v>2647194</v>
      </c>
      <c r="O414" s="33">
        <v>2597194</v>
      </c>
      <c r="P414" s="33">
        <f t="shared" si="6"/>
        <v>98.111207565444772</v>
      </c>
      <c r="Q414" s="119"/>
      <c r="R414" s="120"/>
      <c r="S414" s="120"/>
      <c r="T414" s="17">
        <v>798500</v>
      </c>
      <c r="U414" s="18">
        <v>0</v>
      </c>
      <c r="V414" s="18">
        <v>1560306</v>
      </c>
      <c r="W414" s="18">
        <v>1398500</v>
      </c>
      <c r="X414" s="18">
        <v>2647194</v>
      </c>
      <c r="Y414" s="18">
        <v>0</v>
      </c>
      <c r="Z414" s="18">
        <v>0</v>
      </c>
      <c r="AA414" s="18">
        <v>798500</v>
      </c>
      <c r="AB414" s="18">
        <v>798500</v>
      </c>
      <c r="AC414" s="18">
        <v>798500</v>
      </c>
      <c r="AD414" s="18">
        <v>0</v>
      </c>
      <c r="AE414" s="18">
        <v>0</v>
      </c>
      <c r="AF414" s="16" t="s">
        <v>0</v>
      </c>
    </row>
    <row r="415" spans="1:32" ht="22.5" x14ac:dyDescent="0.2">
      <c r="A415" s="29" t="s">
        <v>1</v>
      </c>
      <c r="B415" s="116" t="s">
        <v>1</v>
      </c>
      <c r="C415" s="116"/>
      <c r="D415" s="116"/>
      <c r="E415" s="116"/>
      <c r="F415" s="116"/>
      <c r="G415" s="116"/>
      <c r="H415" s="116"/>
      <c r="I415" s="30">
        <v>606</v>
      </c>
      <c r="J415" s="31">
        <v>7</v>
      </c>
      <c r="K415" s="31">
        <v>9</v>
      </c>
      <c r="L415" s="32" t="s">
        <v>191</v>
      </c>
      <c r="M415" s="30" t="s">
        <v>2</v>
      </c>
      <c r="N415" s="33">
        <v>250000</v>
      </c>
      <c r="O415" s="33">
        <v>200000</v>
      </c>
      <c r="P415" s="33">
        <f t="shared" si="6"/>
        <v>80</v>
      </c>
      <c r="Q415" s="119"/>
      <c r="R415" s="120"/>
      <c r="S415" s="120"/>
      <c r="T415" s="17">
        <v>50000</v>
      </c>
      <c r="U415" s="18">
        <v>0</v>
      </c>
      <c r="V415" s="18">
        <v>50000</v>
      </c>
      <c r="W415" s="18">
        <v>50000</v>
      </c>
      <c r="X415" s="18">
        <v>250000</v>
      </c>
      <c r="Y415" s="18">
        <v>0</v>
      </c>
      <c r="Z415" s="18">
        <v>0</v>
      </c>
      <c r="AA415" s="18">
        <v>50000</v>
      </c>
      <c r="AB415" s="18">
        <v>50000</v>
      </c>
      <c r="AC415" s="18">
        <v>50000</v>
      </c>
      <c r="AD415" s="18">
        <v>0</v>
      </c>
      <c r="AE415" s="18">
        <v>0</v>
      </c>
      <c r="AF415" s="16" t="s">
        <v>0</v>
      </c>
    </row>
    <row r="416" spans="1:32" x14ac:dyDescent="0.2">
      <c r="A416" s="29" t="s">
        <v>239</v>
      </c>
      <c r="B416" s="116" t="s">
        <v>239</v>
      </c>
      <c r="C416" s="116"/>
      <c r="D416" s="116"/>
      <c r="E416" s="116"/>
      <c r="F416" s="116"/>
      <c r="G416" s="116"/>
      <c r="H416" s="116"/>
      <c r="I416" s="30">
        <v>606</v>
      </c>
      <c r="J416" s="31">
        <v>7</v>
      </c>
      <c r="K416" s="31">
        <v>9</v>
      </c>
      <c r="L416" s="32" t="s">
        <v>191</v>
      </c>
      <c r="M416" s="30" t="s">
        <v>240</v>
      </c>
      <c r="N416" s="33">
        <v>2397194</v>
      </c>
      <c r="O416" s="33">
        <v>2397194</v>
      </c>
      <c r="P416" s="33">
        <f t="shared" si="6"/>
        <v>100</v>
      </c>
      <c r="Q416" s="119"/>
      <c r="R416" s="120"/>
      <c r="S416" s="120"/>
      <c r="T416" s="17">
        <v>748500</v>
      </c>
      <c r="U416" s="18">
        <v>0</v>
      </c>
      <c r="V416" s="18">
        <v>1510306</v>
      </c>
      <c r="W416" s="18">
        <v>1348500</v>
      </c>
      <c r="X416" s="18">
        <v>2397194</v>
      </c>
      <c r="Y416" s="18">
        <v>0</v>
      </c>
      <c r="Z416" s="18">
        <v>0</v>
      </c>
      <c r="AA416" s="18">
        <v>748500</v>
      </c>
      <c r="AB416" s="18">
        <v>748500</v>
      </c>
      <c r="AC416" s="18">
        <v>748500</v>
      </c>
      <c r="AD416" s="18">
        <v>0</v>
      </c>
      <c r="AE416" s="18">
        <v>0</v>
      </c>
      <c r="AF416" s="16" t="s">
        <v>0</v>
      </c>
    </row>
    <row r="417" spans="1:32" ht="22.5" x14ac:dyDescent="0.2">
      <c r="A417" s="29" t="s">
        <v>249</v>
      </c>
      <c r="B417" s="116" t="s">
        <v>250</v>
      </c>
      <c r="C417" s="116"/>
      <c r="D417" s="116"/>
      <c r="E417" s="116"/>
      <c r="F417" s="116"/>
      <c r="G417" s="116"/>
      <c r="H417" s="116"/>
      <c r="I417" s="30">
        <v>606</v>
      </c>
      <c r="J417" s="31">
        <v>7</v>
      </c>
      <c r="K417" s="31">
        <v>9</v>
      </c>
      <c r="L417" s="32" t="s">
        <v>250</v>
      </c>
      <c r="M417" s="30" t="s">
        <v>0</v>
      </c>
      <c r="N417" s="33">
        <v>397.6</v>
      </c>
      <c r="O417" s="33">
        <v>0</v>
      </c>
      <c r="P417" s="33">
        <f t="shared" si="6"/>
        <v>0</v>
      </c>
      <c r="Q417" s="119"/>
      <c r="R417" s="120"/>
      <c r="S417" s="120"/>
      <c r="T417" s="17">
        <v>0</v>
      </c>
      <c r="U417" s="18">
        <v>0</v>
      </c>
      <c r="V417" s="18">
        <v>0</v>
      </c>
      <c r="W417" s="18">
        <v>0</v>
      </c>
      <c r="X417" s="18">
        <v>397.6</v>
      </c>
      <c r="Y417" s="18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6" t="s">
        <v>0</v>
      </c>
    </row>
    <row r="418" spans="1:32" ht="33.75" x14ac:dyDescent="0.2">
      <c r="A418" s="29" t="s">
        <v>247</v>
      </c>
      <c r="B418" s="116" t="s">
        <v>248</v>
      </c>
      <c r="C418" s="116"/>
      <c r="D418" s="116"/>
      <c r="E418" s="116"/>
      <c r="F418" s="116"/>
      <c r="G418" s="116"/>
      <c r="H418" s="116"/>
      <c r="I418" s="30">
        <v>606</v>
      </c>
      <c r="J418" s="31">
        <v>7</v>
      </c>
      <c r="K418" s="31">
        <v>9</v>
      </c>
      <c r="L418" s="32" t="s">
        <v>248</v>
      </c>
      <c r="M418" s="30" t="s">
        <v>0</v>
      </c>
      <c r="N418" s="33">
        <v>397.6</v>
      </c>
      <c r="O418" s="33">
        <v>0</v>
      </c>
      <c r="P418" s="33">
        <f t="shared" si="6"/>
        <v>0</v>
      </c>
      <c r="Q418" s="119"/>
      <c r="R418" s="120"/>
      <c r="S418" s="120"/>
      <c r="T418" s="17">
        <v>0</v>
      </c>
      <c r="U418" s="18">
        <v>0</v>
      </c>
      <c r="V418" s="18">
        <v>0</v>
      </c>
      <c r="W418" s="18">
        <v>0</v>
      </c>
      <c r="X418" s="18">
        <v>397.6</v>
      </c>
      <c r="Y418" s="18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6" t="s">
        <v>0</v>
      </c>
    </row>
    <row r="419" spans="1:32" ht="22.5" x14ac:dyDescent="0.2">
      <c r="A419" s="29" t="s">
        <v>246</v>
      </c>
      <c r="B419" s="116" t="s">
        <v>245</v>
      </c>
      <c r="C419" s="116"/>
      <c r="D419" s="116"/>
      <c r="E419" s="116"/>
      <c r="F419" s="116"/>
      <c r="G419" s="116"/>
      <c r="H419" s="116"/>
      <c r="I419" s="30">
        <v>606</v>
      </c>
      <c r="J419" s="31">
        <v>7</v>
      </c>
      <c r="K419" s="31">
        <v>9</v>
      </c>
      <c r="L419" s="32" t="s">
        <v>245</v>
      </c>
      <c r="M419" s="30" t="s">
        <v>0</v>
      </c>
      <c r="N419" s="33">
        <v>397.6</v>
      </c>
      <c r="O419" s="33">
        <v>0</v>
      </c>
      <c r="P419" s="33">
        <f t="shared" si="6"/>
        <v>0</v>
      </c>
      <c r="Q419" s="119"/>
      <c r="R419" s="120"/>
      <c r="S419" s="120"/>
      <c r="T419" s="17">
        <v>0</v>
      </c>
      <c r="U419" s="18">
        <v>0</v>
      </c>
      <c r="V419" s="18">
        <v>0</v>
      </c>
      <c r="W419" s="18">
        <v>0</v>
      </c>
      <c r="X419" s="18">
        <v>397.6</v>
      </c>
      <c r="Y419" s="18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6" t="s">
        <v>0</v>
      </c>
    </row>
    <row r="420" spans="1:32" x14ac:dyDescent="0.2">
      <c r="A420" s="29" t="s">
        <v>239</v>
      </c>
      <c r="B420" s="116" t="s">
        <v>239</v>
      </c>
      <c r="C420" s="116"/>
      <c r="D420" s="116"/>
      <c r="E420" s="116"/>
      <c r="F420" s="116"/>
      <c r="G420" s="116"/>
      <c r="H420" s="116"/>
      <c r="I420" s="30">
        <v>606</v>
      </c>
      <c r="J420" s="31">
        <v>7</v>
      </c>
      <c r="K420" s="31">
        <v>9</v>
      </c>
      <c r="L420" s="32" t="s">
        <v>245</v>
      </c>
      <c r="M420" s="30" t="s">
        <v>240</v>
      </c>
      <c r="N420" s="33">
        <v>397.6</v>
      </c>
      <c r="O420" s="33">
        <v>0</v>
      </c>
      <c r="P420" s="33">
        <f t="shared" si="6"/>
        <v>0</v>
      </c>
      <c r="Q420" s="119"/>
      <c r="R420" s="120"/>
      <c r="S420" s="120"/>
      <c r="T420" s="17">
        <v>0</v>
      </c>
      <c r="U420" s="18">
        <v>0</v>
      </c>
      <c r="V420" s="18">
        <v>0</v>
      </c>
      <c r="W420" s="18">
        <v>0</v>
      </c>
      <c r="X420" s="18">
        <v>397.6</v>
      </c>
      <c r="Y420" s="18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6" t="s">
        <v>0</v>
      </c>
    </row>
    <row r="421" spans="1:32" x14ac:dyDescent="0.2">
      <c r="A421" s="29" t="s">
        <v>68</v>
      </c>
      <c r="B421" s="116" t="s">
        <v>69</v>
      </c>
      <c r="C421" s="116"/>
      <c r="D421" s="116"/>
      <c r="E421" s="116"/>
      <c r="F421" s="116"/>
      <c r="G421" s="116"/>
      <c r="H421" s="116"/>
      <c r="I421" s="30">
        <v>606</v>
      </c>
      <c r="J421" s="31">
        <v>7</v>
      </c>
      <c r="K421" s="31">
        <v>9</v>
      </c>
      <c r="L421" s="32" t="s">
        <v>69</v>
      </c>
      <c r="M421" s="30" t="s">
        <v>0</v>
      </c>
      <c r="N421" s="33">
        <v>5950371.25</v>
      </c>
      <c r="O421" s="33">
        <v>3442353.83</v>
      </c>
      <c r="P421" s="33">
        <f t="shared" si="6"/>
        <v>57.851076602993466</v>
      </c>
      <c r="Q421" s="119"/>
      <c r="R421" s="120"/>
      <c r="S421" s="120"/>
      <c r="T421" s="17">
        <v>623948.31000000006</v>
      </c>
      <c r="U421" s="18">
        <v>885159.98</v>
      </c>
      <c r="V421" s="18">
        <v>601862.81000000006</v>
      </c>
      <c r="W421" s="18">
        <v>2216506.4700000002</v>
      </c>
      <c r="X421" s="18">
        <v>3015846.68</v>
      </c>
      <c r="Y421" s="18">
        <v>444713.93</v>
      </c>
      <c r="Z421" s="18">
        <v>819915.49</v>
      </c>
      <c r="AA421" s="18">
        <v>592708.31000000006</v>
      </c>
      <c r="AB421" s="18">
        <v>591188.31000000006</v>
      </c>
      <c r="AC421" s="18">
        <v>616788.31000000006</v>
      </c>
      <c r="AD421" s="18">
        <v>608882.93000000005</v>
      </c>
      <c r="AE421" s="18">
        <v>175852.24</v>
      </c>
      <c r="AF421" s="16" t="s">
        <v>0</v>
      </c>
    </row>
    <row r="422" spans="1:32" ht="22.5" x14ac:dyDescent="0.2">
      <c r="A422" s="29" t="s">
        <v>79</v>
      </c>
      <c r="B422" s="116" t="s">
        <v>80</v>
      </c>
      <c r="C422" s="116"/>
      <c r="D422" s="116"/>
      <c r="E422" s="116"/>
      <c r="F422" s="116"/>
      <c r="G422" s="116"/>
      <c r="H422" s="116"/>
      <c r="I422" s="30">
        <v>606</v>
      </c>
      <c r="J422" s="31">
        <v>7</v>
      </c>
      <c r="K422" s="31">
        <v>9</v>
      </c>
      <c r="L422" s="32" t="s">
        <v>80</v>
      </c>
      <c r="M422" s="30" t="s">
        <v>0</v>
      </c>
      <c r="N422" s="33">
        <v>1953160</v>
      </c>
      <c r="O422" s="33">
        <v>0</v>
      </c>
      <c r="P422" s="33">
        <f t="shared" si="6"/>
        <v>0</v>
      </c>
      <c r="Q422" s="119"/>
      <c r="R422" s="120"/>
      <c r="S422" s="120"/>
      <c r="T422" s="17">
        <v>0</v>
      </c>
      <c r="U422" s="18">
        <v>0</v>
      </c>
      <c r="V422" s="18">
        <v>0</v>
      </c>
      <c r="W422" s="18">
        <v>1425321.6</v>
      </c>
      <c r="X422" s="18">
        <v>1953160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6" t="s">
        <v>0</v>
      </c>
    </row>
    <row r="423" spans="1:32" x14ac:dyDescent="0.2">
      <c r="A423" s="29" t="s">
        <v>243</v>
      </c>
      <c r="B423" s="116" t="s">
        <v>244</v>
      </c>
      <c r="C423" s="116"/>
      <c r="D423" s="116"/>
      <c r="E423" s="116"/>
      <c r="F423" s="116"/>
      <c r="G423" s="116"/>
      <c r="H423" s="116"/>
      <c r="I423" s="30">
        <v>606</v>
      </c>
      <c r="J423" s="31">
        <v>7</v>
      </c>
      <c r="K423" s="31">
        <v>9</v>
      </c>
      <c r="L423" s="32" t="s">
        <v>244</v>
      </c>
      <c r="M423" s="30" t="s">
        <v>0</v>
      </c>
      <c r="N423" s="33">
        <v>1953160</v>
      </c>
      <c r="O423" s="33">
        <v>0</v>
      </c>
      <c r="P423" s="33">
        <f t="shared" si="6"/>
        <v>0</v>
      </c>
      <c r="Q423" s="119"/>
      <c r="R423" s="120"/>
      <c r="S423" s="120"/>
      <c r="T423" s="17">
        <v>0</v>
      </c>
      <c r="U423" s="18">
        <v>0</v>
      </c>
      <c r="V423" s="18">
        <v>0</v>
      </c>
      <c r="W423" s="18">
        <v>1425321.6</v>
      </c>
      <c r="X423" s="18">
        <v>1953160</v>
      </c>
      <c r="Y423" s="18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6" t="s">
        <v>0</v>
      </c>
    </row>
    <row r="424" spans="1:32" ht="22.5" x14ac:dyDescent="0.2">
      <c r="A424" s="29" t="s">
        <v>242</v>
      </c>
      <c r="B424" s="116" t="s">
        <v>241</v>
      </c>
      <c r="C424" s="116"/>
      <c r="D424" s="116"/>
      <c r="E424" s="116"/>
      <c r="F424" s="116"/>
      <c r="G424" s="116"/>
      <c r="H424" s="116"/>
      <c r="I424" s="30">
        <v>606</v>
      </c>
      <c r="J424" s="31">
        <v>7</v>
      </c>
      <c r="K424" s="31">
        <v>9</v>
      </c>
      <c r="L424" s="32" t="s">
        <v>241</v>
      </c>
      <c r="M424" s="30" t="s">
        <v>0</v>
      </c>
      <c r="N424" s="33">
        <v>1953160</v>
      </c>
      <c r="O424" s="33">
        <v>0</v>
      </c>
      <c r="P424" s="33">
        <f t="shared" si="6"/>
        <v>0</v>
      </c>
      <c r="Q424" s="119"/>
      <c r="R424" s="120"/>
      <c r="S424" s="120"/>
      <c r="T424" s="17">
        <v>0</v>
      </c>
      <c r="U424" s="18">
        <v>0</v>
      </c>
      <c r="V424" s="18">
        <v>0</v>
      </c>
      <c r="W424" s="18">
        <v>1425321.6</v>
      </c>
      <c r="X424" s="18">
        <v>1953160</v>
      </c>
      <c r="Y424" s="18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6" t="s">
        <v>0</v>
      </c>
    </row>
    <row r="425" spans="1:32" x14ac:dyDescent="0.2">
      <c r="A425" s="29" t="s">
        <v>239</v>
      </c>
      <c r="B425" s="116" t="s">
        <v>239</v>
      </c>
      <c r="C425" s="116"/>
      <c r="D425" s="116"/>
      <c r="E425" s="116"/>
      <c r="F425" s="116"/>
      <c r="G425" s="116"/>
      <c r="H425" s="116"/>
      <c r="I425" s="30">
        <v>606</v>
      </c>
      <c r="J425" s="31">
        <v>7</v>
      </c>
      <c r="K425" s="31">
        <v>9</v>
      </c>
      <c r="L425" s="32" t="s">
        <v>241</v>
      </c>
      <c r="M425" s="30" t="s">
        <v>240</v>
      </c>
      <c r="N425" s="33">
        <v>1953160</v>
      </c>
      <c r="O425" s="33">
        <v>0</v>
      </c>
      <c r="P425" s="33">
        <f t="shared" si="6"/>
        <v>0</v>
      </c>
      <c r="Q425" s="119"/>
      <c r="R425" s="120"/>
      <c r="S425" s="120"/>
      <c r="T425" s="17">
        <v>0</v>
      </c>
      <c r="U425" s="18">
        <v>0</v>
      </c>
      <c r="V425" s="18">
        <v>0</v>
      </c>
      <c r="W425" s="18">
        <v>1425321.6</v>
      </c>
      <c r="X425" s="18">
        <v>1953160</v>
      </c>
      <c r="Y425" s="18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6" t="s">
        <v>0</v>
      </c>
    </row>
    <row r="426" spans="1:32" ht="22.5" x14ac:dyDescent="0.2">
      <c r="A426" s="29" t="s">
        <v>237</v>
      </c>
      <c r="B426" s="116" t="s">
        <v>238</v>
      </c>
      <c r="C426" s="116"/>
      <c r="D426" s="116"/>
      <c r="E426" s="116"/>
      <c r="F426" s="116"/>
      <c r="G426" s="116"/>
      <c r="H426" s="116"/>
      <c r="I426" s="30">
        <v>606</v>
      </c>
      <c r="J426" s="31">
        <v>7</v>
      </c>
      <c r="K426" s="31">
        <v>9</v>
      </c>
      <c r="L426" s="32" t="s">
        <v>238</v>
      </c>
      <c r="M426" s="30" t="s">
        <v>0</v>
      </c>
      <c r="N426" s="33">
        <v>3997211.25</v>
      </c>
      <c r="O426" s="33">
        <v>3442353.83</v>
      </c>
      <c r="P426" s="33">
        <f t="shared" si="6"/>
        <v>86.118886761363939</v>
      </c>
      <c r="Q426" s="119"/>
      <c r="R426" s="120"/>
      <c r="S426" s="120"/>
      <c r="T426" s="17">
        <v>623948.31000000006</v>
      </c>
      <c r="U426" s="18">
        <v>885159.98</v>
      </c>
      <c r="V426" s="18">
        <v>601862.81000000006</v>
      </c>
      <c r="W426" s="18">
        <v>791184.87</v>
      </c>
      <c r="X426" s="18">
        <v>1062686.68</v>
      </c>
      <c r="Y426" s="18">
        <v>444713.93</v>
      </c>
      <c r="Z426" s="18">
        <v>819915.49</v>
      </c>
      <c r="AA426" s="18">
        <v>592708.31000000006</v>
      </c>
      <c r="AB426" s="18">
        <v>591188.31000000006</v>
      </c>
      <c r="AC426" s="18">
        <v>616788.31000000006</v>
      </c>
      <c r="AD426" s="18">
        <v>608882.93000000005</v>
      </c>
      <c r="AE426" s="18">
        <v>175852.24</v>
      </c>
      <c r="AF426" s="16" t="s">
        <v>0</v>
      </c>
    </row>
    <row r="427" spans="1:32" x14ac:dyDescent="0.2">
      <c r="A427" s="29" t="s">
        <v>33</v>
      </c>
      <c r="B427" s="116" t="s">
        <v>236</v>
      </c>
      <c r="C427" s="116"/>
      <c r="D427" s="116"/>
      <c r="E427" s="116"/>
      <c r="F427" s="116"/>
      <c r="G427" s="116"/>
      <c r="H427" s="116"/>
      <c r="I427" s="30">
        <v>606</v>
      </c>
      <c r="J427" s="31">
        <v>7</v>
      </c>
      <c r="K427" s="31">
        <v>9</v>
      </c>
      <c r="L427" s="32" t="s">
        <v>236</v>
      </c>
      <c r="M427" s="30" t="s">
        <v>0</v>
      </c>
      <c r="N427" s="33">
        <v>2174378.6800000002</v>
      </c>
      <c r="O427" s="33">
        <v>1848202.41</v>
      </c>
      <c r="P427" s="33">
        <f t="shared" si="6"/>
        <v>84.99910466377456</v>
      </c>
      <c r="Q427" s="119"/>
      <c r="R427" s="120"/>
      <c r="S427" s="120"/>
      <c r="T427" s="17">
        <v>390000.83</v>
      </c>
      <c r="U427" s="18">
        <v>496421.25</v>
      </c>
      <c r="V427" s="18">
        <v>382040.83</v>
      </c>
      <c r="W427" s="18">
        <v>520377.39</v>
      </c>
      <c r="X427" s="18">
        <v>526884.42000000004</v>
      </c>
      <c r="Y427" s="18">
        <v>244258.43</v>
      </c>
      <c r="Z427" s="18">
        <v>482478.14</v>
      </c>
      <c r="AA427" s="18">
        <v>358860.83</v>
      </c>
      <c r="AB427" s="18">
        <v>356160.83</v>
      </c>
      <c r="AC427" s="18">
        <v>379140.83</v>
      </c>
      <c r="AD427" s="18">
        <v>345336.44</v>
      </c>
      <c r="AE427" s="18">
        <v>79000</v>
      </c>
      <c r="AF427" s="16" t="s">
        <v>0</v>
      </c>
    </row>
    <row r="428" spans="1:32" ht="22.5" x14ac:dyDescent="0.2">
      <c r="A428" s="29" t="s">
        <v>21</v>
      </c>
      <c r="B428" s="116" t="s">
        <v>235</v>
      </c>
      <c r="C428" s="116"/>
      <c r="D428" s="116"/>
      <c r="E428" s="116"/>
      <c r="F428" s="116"/>
      <c r="G428" s="116"/>
      <c r="H428" s="116"/>
      <c r="I428" s="30">
        <v>606</v>
      </c>
      <c r="J428" s="31">
        <v>7</v>
      </c>
      <c r="K428" s="31">
        <v>9</v>
      </c>
      <c r="L428" s="32" t="s">
        <v>235</v>
      </c>
      <c r="M428" s="30" t="s">
        <v>0</v>
      </c>
      <c r="N428" s="33">
        <v>291777.37</v>
      </c>
      <c r="O428" s="33">
        <v>105206.29</v>
      </c>
      <c r="P428" s="33">
        <f t="shared" si="6"/>
        <v>36.05704239502878</v>
      </c>
      <c r="Q428" s="119"/>
      <c r="R428" s="120"/>
      <c r="S428" s="120"/>
      <c r="T428" s="17">
        <v>32020</v>
      </c>
      <c r="U428" s="18">
        <v>26818.34</v>
      </c>
      <c r="V428" s="18">
        <v>25410</v>
      </c>
      <c r="W428" s="18">
        <v>85626.559999999998</v>
      </c>
      <c r="X428" s="18">
        <v>207950.67</v>
      </c>
      <c r="Y428" s="18">
        <v>14477.11</v>
      </c>
      <c r="Z428" s="18">
        <v>28706</v>
      </c>
      <c r="AA428" s="18">
        <v>25420</v>
      </c>
      <c r="AB428" s="18">
        <v>32740</v>
      </c>
      <c r="AC428" s="18">
        <v>42030</v>
      </c>
      <c r="AD428" s="18">
        <v>13825.25</v>
      </c>
      <c r="AE428" s="18">
        <v>0</v>
      </c>
      <c r="AF428" s="16" t="s">
        <v>0</v>
      </c>
    </row>
    <row r="429" spans="1:32" ht="22.5" x14ac:dyDescent="0.2">
      <c r="A429" s="29" t="s">
        <v>4</v>
      </c>
      <c r="B429" s="116" t="s">
        <v>4</v>
      </c>
      <c r="C429" s="116"/>
      <c r="D429" s="116"/>
      <c r="E429" s="116"/>
      <c r="F429" s="116"/>
      <c r="G429" s="116"/>
      <c r="H429" s="116"/>
      <c r="I429" s="30">
        <v>606</v>
      </c>
      <c r="J429" s="31">
        <v>7</v>
      </c>
      <c r="K429" s="31">
        <v>9</v>
      </c>
      <c r="L429" s="32" t="s">
        <v>235</v>
      </c>
      <c r="M429" s="30" t="s">
        <v>5</v>
      </c>
      <c r="N429" s="33">
        <v>66480</v>
      </c>
      <c r="O429" s="33">
        <v>24785.43</v>
      </c>
      <c r="P429" s="33">
        <f t="shared" si="6"/>
        <v>37.282536101083032</v>
      </c>
      <c r="Q429" s="119"/>
      <c r="R429" s="120"/>
      <c r="S429" s="120"/>
      <c r="T429" s="17">
        <v>16630</v>
      </c>
      <c r="U429" s="18">
        <v>4292.82</v>
      </c>
      <c r="V429" s="18">
        <v>0</v>
      </c>
      <c r="W429" s="18">
        <v>64760.56</v>
      </c>
      <c r="X429" s="18">
        <v>54459.57</v>
      </c>
      <c r="Y429" s="18">
        <v>973.85</v>
      </c>
      <c r="Z429" s="18">
        <v>2657.91</v>
      </c>
      <c r="AA429" s="18">
        <v>0</v>
      </c>
      <c r="AB429" s="18">
        <v>0</v>
      </c>
      <c r="AC429" s="18">
        <v>16620</v>
      </c>
      <c r="AD429" s="18">
        <v>4095.85</v>
      </c>
      <c r="AE429" s="18">
        <v>0</v>
      </c>
      <c r="AF429" s="16" t="s">
        <v>0</v>
      </c>
    </row>
    <row r="430" spans="1:32" ht="22.5" x14ac:dyDescent="0.2">
      <c r="A430" s="29" t="s">
        <v>1</v>
      </c>
      <c r="B430" s="116" t="s">
        <v>1</v>
      </c>
      <c r="C430" s="116"/>
      <c r="D430" s="116"/>
      <c r="E430" s="116"/>
      <c r="F430" s="116"/>
      <c r="G430" s="116"/>
      <c r="H430" s="116"/>
      <c r="I430" s="30">
        <v>606</v>
      </c>
      <c r="J430" s="31">
        <v>7</v>
      </c>
      <c r="K430" s="31">
        <v>9</v>
      </c>
      <c r="L430" s="32" t="s">
        <v>235</v>
      </c>
      <c r="M430" s="30" t="s">
        <v>2</v>
      </c>
      <c r="N430" s="33">
        <v>223280</v>
      </c>
      <c r="O430" s="33">
        <v>80228.86</v>
      </c>
      <c r="P430" s="33">
        <f t="shared" si="6"/>
        <v>35.931950913651022</v>
      </c>
      <c r="Q430" s="119"/>
      <c r="R430" s="120"/>
      <c r="S430" s="120"/>
      <c r="T430" s="17">
        <v>15390</v>
      </c>
      <c r="U430" s="18">
        <v>22525.52</v>
      </c>
      <c r="V430" s="18">
        <v>25410</v>
      </c>
      <c r="W430" s="18">
        <v>19566</v>
      </c>
      <c r="X430" s="18">
        <v>151665.73000000001</v>
      </c>
      <c r="Y430" s="18">
        <v>13503.26</v>
      </c>
      <c r="Z430" s="18">
        <v>25856.09</v>
      </c>
      <c r="AA430" s="18">
        <v>25420</v>
      </c>
      <c r="AB430" s="18">
        <v>31140</v>
      </c>
      <c r="AC430" s="18">
        <v>25410</v>
      </c>
      <c r="AD430" s="18">
        <v>9729.4</v>
      </c>
      <c r="AE430" s="18">
        <v>0</v>
      </c>
      <c r="AF430" s="16" t="s">
        <v>0</v>
      </c>
    </row>
    <row r="431" spans="1:32" x14ac:dyDescent="0.2">
      <c r="A431" s="29" t="s">
        <v>14</v>
      </c>
      <c r="B431" s="116" t="s">
        <v>14</v>
      </c>
      <c r="C431" s="116"/>
      <c r="D431" s="116"/>
      <c r="E431" s="116"/>
      <c r="F431" s="116"/>
      <c r="G431" s="116"/>
      <c r="H431" s="116"/>
      <c r="I431" s="30">
        <v>606</v>
      </c>
      <c r="J431" s="31">
        <v>7</v>
      </c>
      <c r="K431" s="31">
        <v>9</v>
      </c>
      <c r="L431" s="32" t="s">
        <v>235</v>
      </c>
      <c r="M431" s="30" t="s">
        <v>15</v>
      </c>
      <c r="N431" s="33">
        <v>2017.37</v>
      </c>
      <c r="O431" s="33">
        <v>192</v>
      </c>
      <c r="P431" s="33">
        <f t="shared" si="6"/>
        <v>9.5173418857225016</v>
      </c>
      <c r="Q431" s="119"/>
      <c r="R431" s="120"/>
      <c r="S431" s="120"/>
      <c r="T431" s="17">
        <v>0</v>
      </c>
      <c r="U431" s="18">
        <v>0</v>
      </c>
      <c r="V431" s="18">
        <v>0</v>
      </c>
      <c r="W431" s="18">
        <v>1300</v>
      </c>
      <c r="X431" s="18">
        <v>1825.37</v>
      </c>
      <c r="Y431" s="18">
        <v>0</v>
      </c>
      <c r="Z431" s="18">
        <v>192</v>
      </c>
      <c r="AA431" s="18">
        <v>0</v>
      </c>
      <c r="AB431" s="18">
        <v>1600</v>
      </c>
      <c r="AC431" s="18">
        <v>0</v>
      </c>
      <c r="AD431" s="18">
        <v>0</v>
      </c>
      <c r="AE431" s="18">
        <v>0</v>
      </c>
      <c r="AF431" s="16" t="s">
        <v>0</v>
      </c>
    </row>
    <row r="432" spans="1:32" ht="22.5" x14ac:dyDescent="0.2">
      <c r="A432" s="29" t="s">
        <v>19</v>
      </c>
      <c r="B432" s="116" t="s">
        <v>234</v>
      </c>
      <c r="C432" s="116"/>
      <c r="D432" s="116"/>
      <c r="E432" s="116"/>
      <c r="F432" s="116"/>
      <c r="G432" s="116"/>
      <c r="H432" s="116"/>
      <c r="I432" s="30">
        <v>606</v>
      </c>
      <c r="J432" s="31">
        <v>7</v>
      </c>
      <c r="K432" s="31">
        <v>9</v>
      </c>
      <c r="L432" s="32" t="s">
        <v>234</v>
      </c>
      <c r="M432" s="30" t="s">
        <v>0</v>
      </c>
      <c r="N432" s="33">
        <v>1882318.68</v>
      </c>
      <c r="O432" s="33">
        <v>1742717.06</v>
      </c>
      <c r="P432" s="33">
        <f t="shared" si="6"/>
        <v>92.583528948456291</v>
      </c>
      <c r="Q432" s="119"/>
      <c r="R432" s="120"/>
      <c r="S432" s="120"/>
      <c r="T432" s="17">
        <v>357980.83</v>
      </c>
      <c r="U432" s="18">
        <v>469602.91</v>
      </c>
      <c r="V432" s="18">
        <v>356630.83</v>
      </c>
      <c r="W432" s="18">
        <v>434750.83</v>
      </c>
      <c r="X432" s="18">
        <v>318930.18</v>
      </c>
      <c r="Y432" s="18">
        <v>229502.26</v>
      </c>
      <c r="Z432" s="18">
        <v>453772.14</v>
      </c>
      <c r="AA432" s="18">
        <v>333440.83</v>
      </c>
      <c r="AB432" s="18">
        <v>323420.83</v>
      </c>
      <c r="AC432" s="18">
        <v>337110.83</v>
      </c>
      <c r="AD432" s="18">
        <v>331511.19</v>
      </c>
      <c r="AE432" s="18">
        <v>79000</v>
      </c>
      <c r="AF432" s="16" t="s">
        <v>0</v>
      </c>
    </row>
    <row r="433" spans="1:32" ht="33.75" customHeight="1" x14ac:dyDescent="0.2">
      <c r="A433" s="29" t="s">
        <v>4</v>
      </c>
      <c r="B433" s="116" t="s">
        <v>4</v>
      </c>
      <c r="C433" s="116"/>
      <c r="D433" s="116"/>
      <c r="E433" s="116"/>
      <c r="F433" s="116"/>
      <c r="G433" s="116"/>
      <c r="H433" s="116"/>
      <c r="I433" s="30">
        <v>606</v>
      </c>
      <c r="J433" s="31">
        <v>7</v>
      </c>
      <c r="K433" s="31">
        <v>9</v>
      </c>
      <c r="L433" s="32" t="s">
        <v>234</v>
      </c>
      <c r="M433" s="30" t="s">
        <v>5</v>
      </c>
      <c r="N433" s="33">
        <v>1882318.68</v>
      </c>
      <c r="O433" s="33">
        <v>1742717.06</v>
      </c>
      <c r="P433" s="33">
        <f t="shared" si="6"/>
        <v>92.583528948456291</v>
      </c>
      <c r="Q433" s="119"/>
      <c r="R433" s="120"/>
      <c r="S433" s="120"/>
      <c r="T433" s="17">
        <v>357980.83</v>
      </c>
      <c r="U433" s="18">
        <v>469602.91</v>
      </c>
      <c r="V433" s="18">
        <v>356630.83</v>
      </c>
      <c r="W433" s="18">
        <v>434750.83</v>
      </c>
      <c r="X433" s="18">
        <v>318930.18</v>
      </c>
      <c r="Y433" s="18">
        <v>229502.26</v>
      </c>
      <c r="Z433" s="18">
        <v>453772.14</v>
      </c>
      <c r="AA433" s="18">
        <v>333440.83</v>
      </c>
      <c r="AB433" s="18">
        <v>323420.83</v>
      </c>
      <c r="AC433" s="18">
        <v>337110.83</v>
      </c>
      <c r="AD433" s="18">
        <v>331511.19</v>
      </c>
      <c r="AE433" s="18">
        <v>79000</v>
      </c>
      <c r="AF433" s="16" t="s">
        <v>0</v>
      </c>
    </row>
    <row r="434" spans="1:32" x14ac:dyDescent="0.2">
      <c r="A434" s="29" t="s">
        <v>17</v>
      </c>
      <c r="B434" s="116" t="s">
        <v>233</v>
      </c>
      <c r="C434" s="116"/>
      <c r="D434" s="116"/>
      <c r="E434" s="116"/>
      <c r="F434" s="116"/>
      <c r="G434" s="116"/>
      <c r="H434" s="116"/>
      <c r="I434" s="30">
        <v>606</v>
      </c>
      <c r="J434" s="31">
        <v>7</v>
      </c>
      <c r="K434" s="31">
        <v>9</v>
      </c>
      <c r="L434" s="32" t="s">
        <v>233</v>
      </c>
      <c r="M434" s="30" t="s">
        <v>0</v>
      </c>
      <c r="N434" s="33">
        <v>282.63</v>
      </c>
      <c r="O434" s="33">
        <v>279.06</v>
      </c>
      <c r="P434" s="33">
        <f t="shared" si="6"/>
        <v>98.736864451756716</v>
      </c>
      <c r="Q434" s="119"/>
      <c r="R434" s="120"/>
      <c r="S434" s="120"/>
      <c r="T434" s="17">
        <v>0</v>
      </c>
      <c r="U434" s="18">
        <v>0</v>
      </c>
      <c r="V434" s="18">
        <v>0</v>
      </c>
      <c r="W434" s="18">
        <v>0</v>
      </c>
      <c r="X434" s="18">
        <v>3.57</v>
      </c>
      <c r="Y434" s="18">
        <v>279.06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6" t="s">
        <v>0</v>
      </c>
    </row>
    <row r="435" spans="1:32" x14ac:dyDescent="0.2">
      <c r="A435" s="29" t="s">
        <v>14</v>
      </c>
      <c r="B435" s="116" t="s">
        <v>14</v>
      </c>
      <c r="C435" s="116"/>
      <c r="D435" s="116"/>
      <c r="E435" s="116"/>
      <c r="F435" s="116"/>
      <c r="G435" s="116"/>
      <c r="H435" s="116"/>
      <c r="I435" s="30">
        <v>606</v>
      </c>
      <c r="J435" s="31">
        <v>7</v>
      </c>
      <c r="K435" s="31">
        <v>9</v>
      </c>
      <c r="L435" s="32" t="s">
        <v>233</v>
      </c>
      <c r="M435" s="30" t="s">
        <v>15</v>
      </c>
      <c r="N435" s="33">
        <v>282.63</v>
      </c>
      <c r="O435" s="33">
        <v>279.06</v>
      </c>
      <c r="P435" s="33">
        <f t="shared" si="6"/>
        <v>98.736864451756716</v>
      </c>
      <c r="Q435" s="119"/>
      <c r="R435" s="120"/>
      <c r="S435" s="120"/>
      <c r="T435" s="17">
        <v>0</v>
      </c>
      <c r="U435" s="18">
        <v>0</v>
      </c>
      <c r="V435" s="18">
        <v>0</v>
      </c>
      <c r="W435" s="18">
        <v>0</v>
      </c>
      <c r="X435" s="18">
        <v>3.57</v>
      </c>
      <c r="Y435" s="18">
        <v>279.06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6" t="s">
        <v>0</v>
      </c>
    </row>
    <row r="436" spans="1:32" ht="22.5" x14ac:dyDescent="0.2">
      <c r="A436" s="29" t="s">
        <v>231</v>
      </c>
      <c r="B436" s="116" t="s">
        <v>232</v>
      </c>
      <c r="C436" s="116"/>
      <c r="D436" s="116"/>
      <c r="E436" s="116"/>
      <c r="F436" s="116"/>
      <c r="G436" s="116"/>
      <c r="H436" s="116"/>
      <c r="I436" s="30">
        <v>606</v>
      </c>
      <c r="J436" s="31">
        <v>7</v>
      </c>
      <c r="K436" s="31">
        <v>9</v>
      </c>
      <c r="L436" s="32" t="s">
        <v>232</v>
      </c>
      <c r="M436" s="30" t="s">
        <v>0</v>
      </c>
      <c r="N436" s="33">
        <v>1390727.07</v>
      </c>
      <c r="O436" s="33">
        <v>1254007.69</v>
      </c>
      <c r="P436" s="33">
        <f t="shared" si="6"/>
        <v>90.169215588792696</v>
      </c>
      <c r="Q436" s="119"/>
      <c r="R436" s="120"/>
      <c r="S436" s="120"/>
      <c r="T436" s="17">
        <v>183147.48</v>
      </c>
      <c r="U436" s="18">
        <v>314158.83</v>
      </c>
      <c r="V436" s="18">
        <v>182047.48</v>
      </c>
      <c r="W436" s="18">
        <v>215947.48</v>
      </c>
      <c r="X436" s="18">
        <v>360286.43</v>
      </c>
      <c r="Y436" s="18">
        <v>152388.32999999999</v>
      </c>
      <c r="Z436" s="18">
        <v>279283.05</v>
      </c>
      <c r="AA436" s="18">
        <v>178647.48</v>
      </c>
      <c r="AB436" s="18">
        <v>180547.48</v>
      </c>
      <c r="AC436" s="18">
        <v>182647.48</v>
      </c>
      <c r="AD436" s="18">
        <v>193738.19</v>
      </c>
      <c r="AE436" s="18">
        <v>90872.24</v>
      </c>
      <c r="AF436" s="16" t="s">
        <v>0</v>
      </c>
    </row>
    <row r="437" spans="1:32" ht="22.5" x14ac:dyDescent="0.2">
      <c r="A437" s="29" t="s">
        <v>76</v>
      </c>
      <c r="B437" s="116" t="s">
        <v>230</v>
      </c>
      <c r="C437" s="116"/>
      <c r="D437" s="116"/>
      <c r="E437" s="116"/>
      <c r="F437" s="116"/>
      <c r="G437" s="116"/>
      <c r="H437" s="116"/>
      <c r="I437" s="30">
        <v>606</v>
      </c>
      <c r="J437" s="31">
        <v>7</v>
      </c>
      <c r="K437" s="31">
        <v>9</v>
      </c>
      <c r="L437" s="32" t="s">
        <v>230</v>
      </c>
      <c r="M437" s="30" t="s">
        <v>0</v>
      </c>
      <c r="N437" s="33">
        <v>1390727.07</v>
      </c>
      <c r="O437" s="33">
        <v>1254007.69</v>
      </c>
      <c r="P437" s="33">
        <f t="shared" si="6"/>
        <v>90.169215588792696</v>
      </c>
      <c r="Q437" s="119"/>
      <c r="R437" s="120"/>
      <c r="S437" s="120"/>
      <c r="T437" s="17">
        <v>183147.48</v>
      </c>
      <c r="U437" s="18">
        <v>314158.83</v>
      </c>
      <c r="V437" s="18">
        <v>182047.48</v>
      </c>
      <c r="W437" s="18">
        <v>215947.48</v>
      </c>
      <c r="X437" s="18">
        <v>360286.43</v>
      </c>
      <c r="Y437" s="18">
        <v>152388.32999999999</v>
      </c>
      <c r="Z437" s="18">
        <v>279283.05</v>
      </c>
      <c r="AA437" s="18">
        <v>178647.48</v>
      </c>
      <c r="AB437" s="18">
        <v>180547.48</v>
      </c>
      <c r="AC437" s="18">
        <v>182647.48</v>
      </c>
      <c r="AD437" s="18">
        <v>193738.19</v>
      </c>
      <c r="AE437" s="18">
        <v>90872.24</v>
      </c>
      <c r="AF437" s="16" t="s">
        <v>0</v>
      </c>
    </row>
    <row r="438" spans="1:32" x14ac:dyDescent="0.2">
      <c r="A438" s="29" t="s">
        <v>182</v>
      </c>
      <c r="B438" s="116" t="s">
        <v>182</v>
      </c>
      <c r="C438" s="116"/>
      <c r="D438" s="116"/>
      <c r="E438" s="116"/>
      <c r="F438" s="116"/>
      <c r="G438" s="116"/>
      <c r="H438" s="116"/>
      <c r="I438" s="30">
        <v>606</v>
      </c>
      <c r="J438" s="31">
        <v>7</v>
      </c>
      <c r="K438" s="31">
        <v>9</v>
      </c>
      <c r="L438" s="32" t="s">
        <v>230</v>
      </c>
      <c r="M438" s="30" t="s">
        <v>183</v>
      </c>
      <c r="N438" s="33">
        <v>1126785.51</v>
      </c>
      <c r="O438" s="33">
        <v>1078949.1599999999</v>
      </c>
      <c r="P438" s="33">
        <f t="shared" si="6"/>
        <v>95.754617930789678</v>
      </c>
      <c r="Q438" s="119"/>
      <c r="R438" s="120"/>
      <c r="S438" s="120"/>
      <c r="T438" s="17">
        <v>174647.48</v>
      </c>
      <c r="U438" s="18">
        <v>285182.19</v>
      </c>
      <c r="V438" s="18">
        <v>178047.48</v>
      </c>
      <c r="W438" s="18">
        <v>195019.04</v>
      </c>
      <c r="X438" s="18">
        <v>174962.28</v>
      </c>
      <c r="Y438" s="18">
        <v>141626.51</v>
      </c>
      <c r="Z438" s="18">
        <v>263915.11</v>
      </c>
      <c r="AA438" s="18">
        <v>174647.48</v>
      </c>
      <c r="AB438" s="18">
        <v>174647.48</v>
      </c>
      <c r="AC438" s="18">
        <v>174647.48</v>
      </c>
      <c r="AD438" s="18">
        <v>184583.03</v>
      </c>
      <c r="AE438" s="18">
        <v>76516.39</v>
      </c>
      <c r="AF438" s="16" t="s">
        <v>0</v>
      </c>
    </row>
    <row r="439" spans="1:32" ht="22.5" x14ac:dyDescent="0.2">
      <c r="A439" s="29" t="s">
        <v>1</v>
      </c>
      <c r="B439" s="116" t="s">
        <v>1</v>
      </c>
      <c r="C439" s="116"/>
      <c r="D439" s="116"/>
      <c r="E439" s="116"/>
      <c r="F439" s="116"/>
      <c r="G439" s="116"/>
      <c r="H439" s="116"/>
      <c r="I439" s="30">
        <v>606</v>
      </c>
      <c r="J439" s="31">
        <v>7</v>
      </c>
      <c r="K439" s="31">
        <v>9</v>
      </c>
      <c r="L439" s="32" t="s">
        <v>230</v>
      </c>
      <c r="M439" s="30" t="s">
        <v>2</v>
      </c>
      <c r="N439" s="33">
        <v>260741.56</v>
      </c>
      <c r="O439" s="33">
        <v>174868.24</v>
      </c>
      <c r="P439" s="33">
        <f t="shared" si="6"/>
        <v>67.065733594598413</v>
      </c>
      <c r="Q439" s="119"/>
      <c r="R439" s="120"/>
      <c r="S439" s="120"/>
      <c r="T439" s="17">
        <v>8500</v>
      </c>
      <c r="U439" s="18">
        <v>28786.35</v>
      </c>
      <c r="V439" s="18">
        <v>4000</v>
      </c>
      <c r="W439" s="18">
        <v>19128.439999999999</v>
      </c>
      <c r="X439" s="18">
        <v>182314.44</v>
      </c>
      <c r="Y439" s="18">
        <v>10761.82</v>
      </c>
      <c r="Z439" s="18">
        <v>15367.94</v>
      </c>
      <c r="AA439" s="18">
        <v>4000</v>
      </c>
      <c r="AB439" s="18">
        <v>4500</v>
      </c>
      <c r="AC439" s="18">
        <v>8000</v>
      </c>
      <c r="AD439" s="18">
        <v>9155.16</v>
      </c>
      <c r="AE439" s="18">
        <v>14355.85</v>
      </c>
      <c r="AF439" s="16" t="s">
        <v>0</v>
      </c>
    </row>
    <row r="440" spans="1:32" x14ac:dyDescent="0.2">
      <c r="A440" s="29" t="s">
        <v>14</v>
      </c>
      <c r="B440" s="116" t="s">
        <v>14</v>
      </c>
      <c r="C440" s="116"/>
      <c r="D440" s="116"/>
      <c r="E440" s="116"/>
      <c r="F440" s="116"/>
      <c r="G440" s="116"/>
      <c r="H440" s="116"/>
      <c r="I440" s="30">
        <v>606</v>
      </c>
      <c r="J440" s="31">
        <v>7</v>
      </c>
      <c r="K440" s="31">
        <v>9</v>
      </c>
      <c r="L440" s="32" t="s">
        <v>230</v>
      </c>
      <c r="M440" s="30" t="s">
        <v>15</v>
      </c>
      <c r="N440" s="33">
        <v>3200</v>
      </c>
      <c r="O440" s="33">
        <v>190.29</v>
      </c>
      <c r="P440" s="33">
        <f t="shared" si="6"/>
        <v>5.9465624999999998</v>
      </c>
      <c r="Q440" s="119"/>
      <c r="R440" s="120"/>
      <c r="S440" s="120"/>
      <c r="T440" s="17">
        <v>0</v>
      </c>
      <c r="U440" s="18">
        <v>190.29</v>
      </c>
      <c r="V440" s="18">
        <v>0</v>
      </c>
      <c r="W440" s="18">
        <v>1800</v>
      </c>
      <c r="X440" s="18">
        <v>3009.71</v>
      </c>
      <c r="Y440" s="18">
        <v>0</v>
      </c>
      <c r="Z440" s="18">
        <v>0</v>
      </c>
      <c r="AA440" s="18">
        <v>0</v>
      </c>
      <c r="AB440" s="18">
        <v>1400</v>
      </c>
      <c r="AC440" s="18">
        <v>0</v>
      </c>
      <c r="AD440" s="18">
        <v>0</v>
      </c>
      <c r="AE440" s="18">
        <v>0</v>
      </c>
      <c r="AF440" s="16" t="s">
        <v>0</v>
      </c>
    </row>
    <row r="441" spans="1:32" ht="22.5" x14ac:dyDescent="0.2">
      <c r="A441" s="29" t="s">
        <v>228</v>
      </c>
      <c r="B441" s="116" t="s">
        <v>229</v>
      </c>
      <c r="C441" s="116"/>
      <c r="D441" s="116"/>
      <c r="E441" s="116"/>
      <c r="F441" s="116"/>
      <c r="G441" s="116"/>
      <c r="H441" s="116"/>
      <c r="I441" s="30">
        <v>606</v>
      </c>
      <c r="J441" s="31">
        <v>7</v>
      </c>
      <c r="K441" s="31">
        <v>9</v>
      </c>
      <c r="L441" s="32" t="s">
        <v>229</v>
      </c>
      <c r="M441" s="30" t="s">
        <v>0</v>
      </c>
      <c r="N441" s="33">
        <v>387105.5</v>
      </c>
      <c r="O441" s="33">
        <v>340143.73</v>
      </c>
      <c r="P441" s="33">
        <f t="shared" si="6"/>
        <v>87.868482881281722</v>
      </c>
      <c r="Q441" s="119"/>
      <c r="R441" s="120"/>
      <c r="S441" s="120"/>
      <c r="T441" s="17">
        <v>50800</v>
      </c>
      <c r="U441" s="18">
        <v>74579.899999999994</v>
      </c>
      <c r="V441" s="18">
        <v>37774.5</v>
      </c>
      <c r="W441" s="18">
        <v>54860</v>
      </c>
      <c r="X441" s="18">
        <v>130515.83</v>
      </c>
      <c r="Y441" s="18">
        <v>48067.17</v>
      </c>
      <c r="Z441" s="18">
        <v>58154.3</v>
      </c>
      <c r="AA441" s="18">
        <v>55200</v>
      </c>
      <c r="AB441" s="18">
        <v>54480</v>
      </c>
      <c r="AC441" s="18">
        <v>55000</v>
      </c>
      <c r="AD441" s="18">
        <v>69808.3</v>
      </c>
      <c r="AE441" s="18">
        <v>5980</v>
      </c>
      <c r="AF441" s="16" t="s">
        <v>0</v>
      </c>
    </row>
    <row r="442" spans="1:32" ht="22.5" x14ac:dyDescent="0.2">
      <c r="A442" s="29" t="s">
        <v>227</v>
      </c>
      <c r="B442" s="116" t="s">
        <v>226</v>
      </c>
      <c r="C442" s="116"/>
      <c r="D442" s="116"/>
      <c r="E442" s="116"/>
      <c r="F442" s="116"/>
      <c r="G442" s="116"/>
      <c r="H442" s="116"/>
      <c r="I442" s="30">
        <v>606</v>
      </c>
      <c r="J442" s="31">
        <v>7</v>
      </c>
      <c r="K442" s="31">
        <v>9</v>
      </c>
      <c r="L442" s="32" t="s">
        <v>226</v>
      </c>
      <c r="M442" s="30" t="s">
        <v>0</v>
      </c>
      <c r="N442" s="33">
        <v>387105.5</v>
      </c>
      <c r="O442" s="33">
        <v>340143.73</v>
      </c>
      <c r="P442" s="33">
        <f t="shared" si="6"/>
        <v>87.868482881281722</v>
      </c>
      <c r="Q442" s="119"/>
      <c r="R442" s="120"/>
      <c r="S442" s="120"/>
      <c r="T442" s="17">
        <v>50800</v>
      </c>
      <c r="U442" s="18">
        <v>74579.899999999994</v>
      </c>
      <c r="V442" s="18">
        <v>37774.5</v>
      </c>
      <c r="W442" s="18">
        <v>54860</v>
      </c>
      <c r="X442" s="18">
        <v>130515.83</v>
      </c>
      <c r="Y442" s="18">
        <v>48067.17</v>
      </c>
      <c r="Z442" s="18">
        <v>58154.3</v>
      </c>
      <c r="AA442" s="18">
        <v>55200</v>
      </c>
      <c r="AB442" s="18">
        <v>54480</v>
      </c>
      <c r="AC442" s="18">
        <v>55000</v>
      </c>
      <c r="AD442" s="18">
        <v>69808.3</v>
      </c>
      <c r="AE442" s="18">
        <v>5980</v>
      </c>
      <c r="AF442" s="16" t="s">
        <v>0</v>
      </c>
    </row>
    <row r="443" spans="1:32" ht="22.5" x14ac:dyDescent="0.2">
      <c r="A443" s="29" t="s">
        <v>4</v>
      </c>
      <c r="B443" s="116" t="s">
        <v>4</v>
      </c>
      <c r="C443" s="116"/>
      <c r="D443" s="116"/>
      <c r="E443" s="116"/>
      <c r="F443" s="116"/>
      <c r="G443" s="116"/>
      <c r="H443" s="116"/>
      <c r="I443" s="30">
        <v>606</v>
      </c>
      <c r="J443" s="31">
        <v>7</v>
      </c>
      <c r="K443" s="31">
        <v>9</v>
      </c>
      <c r="L443" s="32" t="s">
        <v>226</v>
      </c>
      <c r="M443" s="30" t="s">
        <v>5</v>
      </c>
      <c r="N443" s="33">
        <v>371975.5</v>
      </c>
      <c r="O443" s="33">
        <v>326113.73</v>
      </c>
      <c r="P443" s="33">
        <f t="shared" si="6"/>
        <v>87.670755197586942</v>
      </c>
      <c r="Q443" s="119"/>
      <c r="R443" s="120"/>
      <c r="S443" s="120"/>
      <c r="T443" s="17">
        <v>50450</v>
      </c>
      <c r="U443" s="18">
        <v>74579.899999999994</v>
      </c>
      <c r="V443" s="18">
        <v>35774.5</v>
      </c>
      <c r="W443" s="18">
        <v>54860</v>
      </c>
      <c r="X443" s="18">
        <v>118265.83</v>
      </c>
      <c r="Y443" s="18">
        <v>47717.17</v>
      </c>
      <c r="Z443" s="18">
        <v>56604.3</v>
      </c>
      <c r="AA443" s="18">
        <v>52000</v>
      </c>
      <c r="AB443" s="18">
        <v>52330</v>
      </c>
      <c r="AC443" s="18">
        <v>53000</v>
      </c>
      <c r="AD443" s="18">
        <v>69808.3</v>
      </c>
      <c r="AE443" s="18">
        <v>5000</v>
      </c>
      <c r="AF443" s="16" t="s">
        <v>0</v>
      </c>
    </row>
    <row r="444" spans="1:32" ht="22.5" x14ac:dyDescent="0.2">
      <c r="A444" s="29" t="s">
        <v>1</v>
      </c>
      <c r="B444" s="116" t="s">
        <v>1</v>
      </c>
      <c r="C444" s="116"/>
      <c r="D444" s="116"/>
      <c r="E444" s="116"/>
      <c r="F444" s="116"/>
      <c r="G444" s="116"/>
      <c r="H444" s="116"/>
      <c r="I444" s="30">
        <v>606</v>
      </c>
      <c r="J444" s="31">
        <v>7</v>
      </c>
      <c r="K444" s="31">
        <v>9</v>
      </c>
      <c r="L444" s="32" t="s">
        <v>226</v>
      </c>
      <c r="M444" s="30" t="s">
        <v>2</v>
      </c>
      <c r="N444" s="33">
        <v>15130</v>
      </c>
      <c r="O444" s="33">
        <v>14030</v>
      </c>
      <c r="P444" s="33">
        <f t="shared" si="6"/>
        <v>92.729676140118968</v>
      </c>
      <c r="Q444" s="119"/>
      <c r="R444" s="120"/>
      <c r="S444" s="120"/>
      <c r="T444" s="17">
        <v>350</v>
      </c>
      <c r="U444" s="18">
        <v>0</v>
      </c>
      <c r="V444" s="18">
        <v>2000</v>
      </c>
      <c r="W444" s="18">
        <v>0</v>
      </c>
      <c r="X444" s="18">
        <v>12250</v>
      </c>
      <c r="Y444" s="18">
        <v>350</v>
      </c>
      <c r="Z444" s="18">
        <v>1550</v>
      </c>
      <c r="AA444" s="18">
        <v>3200</v>
      </c>
      <c r="AB444" s="18">
        <v>2150</v>
      </c>
      <c r="AC444" s="18">
        <v>2000</v>
      </c>
      <c r="AD444" s="18">
        <v>0</v>
      </c>
      <c r="AE444" s="18">
        <v>980</v>
      </c>
      <c r="AF444" s="16" t="s">
        <v>0</v>
      </c>
    </row>
    <row r="445" spans="1:32" ht="22.5" x14ac:dyDescent="0.2">
      <c r="A445" s="29" t="s">
        <v>224</v>
      </c>
      <c r="B445" s="116" t="s">
        <v>225</v>
      </c>
      <c r="C445" s="116"/>
      <c r="D445" s="116"/>
      <c r="E445" s="116"/>
      <c r="F445" s="116"/>
      <c r="G445" s="116"/>
      <c r="H445" s="116"/>
      <c r="I445" s="30">
        <v>606</v>
      </c>
      <c r="J445" s="31">
        <v>7</v>
      </c>
      <c r="K445" s="31">
        <v>9</v>
      </c>
      <c r="L445" s="32" t="s">
        <v>225</v>
      </c>
      <c r="M445" s="30" t="s">
        <v>0</v>
      </c>
      <c r="N445" s="33">
        <v>45000</v>
      </c>
      <c r="O445" s="33">
        <v>0</v>
      </c>
      <c r="P445" s="33">
        <f t="shared" si="6"/>
        <v>0</v>
      </c>
      <c r="Q445" s="119"/>
      <c r="R445" s="120"/>
      <c r="S445" s="120"/>
      <c r="T445" s="17">
        <v>0</v>
      </c>
      <c r="U445" s="18">
        <v>0</v>
      </c>
      <c r="V445" s="18">
        <v>0</v>
      </c>
      <c r="W445" s="18">
        <v>0</v>
      </c>
      <c r="X445" s="18">
        <v>45000</v>
      </c>
      <c r="Y445" s="18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6" t="s">
        <v>0</v>
      </c>
    </row>
    <row r="446" spans="1:32" ht="33.75" x14ac:dyDescent="0.2">
      <c r="A446" s="29" t="s">
        <v>223</v>
      </c>
      <c r="B446" s="116" t="s">
        <v>222</v>
      </c>
      <c r="C446" s="116"/>
      <c r="D446" s="116"/>
      <c r="E446" s="116"/>
      <c r="F446" s="116"/>
      <c r="G446" s="116"/>
      <c r="H446" s="116"/>
      <c r="I446" s="30">
        <v>606</v>
      </c>
      <c r="J446" s="31">
        <v>7</v>
      </c>
      <c r="K446" s="31">
        <v>9</v>
      </c>
      <c r="L446" s="32" t="s">
        <v>222</v>
      </c>
      <c r="M446" s="30" t="s">
        <v>0</v>
      </c>
      <c r="N446" s="33">
        <v>45000</v>
      </c>
      <c r="O446" s="33">
        <v>0</v>
      </c>
      <c r="P446" s="33">
        <f t="shared" si="6"/>
        <v>0</v>
      </c>
      <c r="Q446" s="119"/>
      <c r="R446" s="120"/>
      <c r="S446" s="120"/>
      <c r="T446" s="17">
        <v>0</v>
      </c>
      <c r="U446" s="18">
        <v>0</v>
      </c>
      <c r="V446" s="18">
        <v>0</v>
      </c>
      <c r="W446" s="18">
        <v>0</v>
      </c>
      <c r="X446" s="18">
        <v>45000</v>
      </c>
      <c r="Y446" s="18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6" t="s">
        <v>0</v>
      </c>
    </row>
    <row r="447" spans="1:32" ht="22.5" x14ac:dyDescent="0.2">
      <c r="A447" s="29" t="s">
        <v>1</v>
      </c>
      <c r="B447" s="116" t="s">
        <v>1</v>
      </c>
      <c r="C447" s="116"/>
      <c r="D447" s="116"/>
      <c r="E447" s="116"/>
      <c r="F447" s="116"/>
      <c r="G447" s="116"/>
      <c r="H447" s="116"/>
      <c r="I447" s="30">
        <v>606</v>
      </c>
      <c r="J447" s="31">
        <v>7</v>
      </c>
      <c r="K447" s="31">
        <v>9</v>
      </c>
      <c r="L447" s="32" t="s">
        <v>222</v>
      </c>
      <c r="M447" s="30" t="s">
        <v>2</v>
      </c>
      <c r="N447" s="33">
        <v>45000</v>
      </c>
      <c r="O447" s="33">
        <v>0</v>
      </c>
      <c r="P447" s="33">
        <f t="shared" ref="P447:P510" si="7">O447/N447*100</f>
        <v>0</v>
      </c>
      <c r="Q447" s="119"/>
      <c r="R447" s="120"/>
      <c r="S447" s="120"/>
      <c r="T447" s="17">
        <v>0</v>
      </c>
      <c r="U447" s="18">
        <v>0</v>
      </c>
      <c r="V447" s="18">
        <v>0</v>
      </c>
      <c r="W447" s="18">
        <v>0</v>
      </c>
      <c r="X447" s="18">
        <v>45000</v>
      </c>
      <c r="Y447" s="18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6" t="s">
        <v>0</v>
      </c>
    </row>
    <row r="448" spans="1:32" x14ac:dyDescent="0.2">
      <c r="A448" s="29" t="s">
        <v>148</v>
      </c>
      <c r="B448" s="116" t="s">
        <v>148</v>
      </c>
      <c r="C448" s="116"/>
      <c r="D448" s="116"/>
      <c r="E448" s="116"/>
      <c r="F448" s="116"/>
      <c r="G448" s="116"/>
      <c r="H448" s="116"/>
      <c r="I448" s="30">
        <v>606</v>
      </c>
      <c r="J448" s="31">
        <v>10</v>
      </c>
      <c r="K448" s="31">
        <v>0</v>
      </c>
      <c r="L448" s="32" t="s">
        <v>0</v>
      </c>
      <c r="M448" s="30" t="s">
        <v>0</v>
      </c>
      <c r="N448" s="33">
        <v>3634020</v>
      </c>
      <c r="O448" s="33">
        <v>3166566.73</v>
      </c>
      <c r="P448" s="33">
        <f t="shared" si="7"/>
        <v>87.13674470696364</v>
      </c>
      <c r="Q448" s="119"/>
      <c r="R448" s="120"/>
      <c r="S448" s="120"/>
      <c r="T448" s="17">
        <v>569920</v>
      </c>
      <c r="U448" s="18">
        <v>689137.38</v>
      </c>
      <c r="V448" s="18">
        <v>569270</v>
      </c>
      <c r="W448" s="18">
        <v>569920</v>
      </c>
      <c r="X448" s="18">
        <v>1108623.75</v>
      </c>
      <c r="Y448" s="18">
        <v>606149.55000000005</v>
      </c>
      <c r="Z448" s="18">
        <v>588684.89</v>
      </c>
      <c r="AA448" s="18">
        <v>569780</v>
      </c>
      <c r="AB448" s="18">
        <v>569920</v>
      </c>
      <c r="AC448" s="18">
        <v>569920</v>
      </c>
      <c r="AD448" s="18">
        <v>619437.63</v>
      </c>
      <c r="AE448" s="18">
        <v>21986.799999999999</v>
      </c>
      <c r="AF448" s="16" t="s">
        <v>0</v>
      </c>
    </row>
    <row r="449" spans="1:32" ht="12.75" customHeight="1" x14ac:dyDescent="0.2">
      <c r="A449" s="29" t="s">
        <v>111</v>
      </c>
      <c r="B449" s="116" t="s">
        <v>111</v>
      </c>
      <c r="C449" s="116"/>
      <c r="D449" s="116"/>
      <c r="E449" s="116"/>
      <c r="F449" s="116"/>
      <c r="G449" s="116"/>
      <c r="H449" s="116"/>
      <c r="I449" s="30">
        <v>606</v>
      </c>
      <c r="J449" s="31">
        <v>10</v>
      </c>
      <c r="K449" s="31">
        <v>4</v>
      </c>
      <c r="L449" s="32" t="s">
        <v>0</v>
      </c>
      <c r="M449" s="30" t="s">
        <v>0</v>
      </c>
      <c r="N449" s="33">
        <v>3562020</v>
      </c>
      <c r="O449" s="33">
        <v>3100566.73</v>
      </c>
      <c r="P449" s="33">
        <f t="shared" si="7"/>
        <v>87.045180262884543</v>
      </c>
      <c r="Q449" s="119"/>
      <c r="R449" s="120"/>
      <c r="S449" s="120"/>
      <c r="T449" s="17">
        <v>569920</v>
      </c>
      <c r="U449" s="18">
        <v>617137.38</v>
      </c>
      <c r="V449" s="18">
        <v>569270</v>
      </c>
      <c r="W449" s="18">
        <v>569920</v>
      </c>
      <c r="X449" s="18">
        <v>1102623.75</v>
      </c>
      <c r="Y449" s="18">
        <v>612149.55000000005</v>
      </c>
      <c r="Z449" s="18">
        <v>588684.89</v>
      </c>
      <c r="AA449" s="18">
        <v>569780</v>
      </c>
      <c r="AB449" s="18">
        <v>569920</v>
      </c>
      <c r="AC449" s="18">
        <v>569920</v>
      </c>
      <c r="AD449" s="18">
        <v>619437.63</v>
      </c>
      <c r="AE449" s="18">
        <v>21986.799999999999</v>
      </c>
      <c r="AF449" s="16" t="s">
        <v>0</v>
      </c>
    </row>
    <row r="450" spans="1:32" x14ac:dyDescent="0.2">
      <c r="A450" s="29" t="s">
        <v>68</v>
      </c>
      <c r="B450" s="116" t="s">
        <v>69</v>
      </c>
      <c r="C450" s="116"/>
      <c r="D450" s="116"/>
      <c r="E450" s="116"/>
      <c r="F450" s="116"/>
      <c r="G450" s="116"/>
      <c r="H450" s="116"/>
      <c r="I450" s="30">
        <v>606</v>
      </c>
      <c r="J450" s="31">
        <v>10</v>
      </c>
      <c r="K450" s="31">
        <v>4</v>
      </c>
      <c r="L450" s="32" t="s">
        <v>69</v>
      </c>
      <c r="M450" s="30" t="s">
        <v>0</v>
      </c>
      <c r="N450" s="33">
        <v>3562020</v>
      </c>
      <c r="O450" s="33">
        <v>3100566.73</v>
      </c>
      <c r="P450" s="33">
        <f t="shared" si="7"/>
        <v>87.045180262884543</v>
      </c>
      <c r="Q450" s="119"/>
      <c r="R450" s="120"/>
      <c r="S450" s="120"/>
      <c r="T450" s="17">
        <v>569920</v>
      </c>
      <c r="U450" s="18">
        <v>617137.38</v>
      </c>
      <c r="V450" s="18">
        <v>569270</v>
      </c>
      <c r="W450" s="18">
        <v>569920</v>
      </c>
      <c r="X450" s="18">
        <v>1102623.75</v>
      </c>
      <c r="Y450" s="18">
        <v>612149.55000000005</v>
      </c>
      <c r="Z450" s="18">
        <v>588684.89</v>
      </c>
      <c r="AA450" s="18">
        <v>569780</v>
      </c>
      <c r="AB450" s="18">
        <v>569920</v>
      </c>
      <c r="AC450" s="18">
        <v>569920</v>
      </c>
      <c r="AD450" s="18">
        <v>619437.63</v>
      </c>
      <c r="AE450" s="18">
        <v>21986.799999999999</v>
      </c>
      <c r="AF450" s="16" t="s">
        <v>0</v>
      </c>
    </row>
    <row r="451" spans="1:32" ht="33.75" x14ac:dyDescent="0.2">
      <c r="A451" s="29" t="s">
        <v>66</v>
      </c>
      <c r="B451" s="116" t="s">
        <v>67</v>
      </c>
      <c r="C451" s="116"/>
      <c r="D451" s="116"/>
      <c r="E451" s="116"/>
      <c r="F451" s="116"/>
      <c r="G451" s="116"/>
      <c r="H451" s="116"/>
      <c r="I451" s="30">
        <v>606</v>
      </c>
      <c r="J451" s="31">
        <v>10</v>
      </c>
      <c r="K451" s="31">
        <v>4</v>
      </c>
      <c r="L451" s="32" t="s">
        <v>67</v>
      </c>
      <c r="M451" s="30" t="s">
        <v>0</v>
      </c>
      <c r="N451" s="33">
        <v>3562020</v>
      </c>
      <c r="O451" s="33">
        <v>3100566.73</v>
      </c>
      <c r="P451" s="33">
        <f t="shared" si="7"/>
        <v>87.045180262884543</v>
      </c>
      <c r="Q451" s="119"/>
      <c r="R451" s="120"/>
      <c r="S451" s="120"/>
      <c r="T451" s="17">
        <v>569920</v>
      </c>
      <c r="U451" s="18">
        <v>617137.38</v>
      </c>
      <c r="V451" s="18">
        <v>569270</v>
      </c>
      <c r="W451" s="18">
        <v>569920</v>
      </c>
      <c r="X451" s="18">
        <v>1102623.75</v>
      </c>
      <c r="Y451" s="18">
        <v>612149.55000000005</v>
      </c>
      <c r="Z451" s="18">
        <v>588684.89</v>
      </c>
      <c r="AA451" s="18">
        <v>569780</v>
      </c>
      <c r="AB451" s="18">
        <v>569920</v>
      </c>
      <c r="AC451" s="18">
        <v>569920</v>
      </c>
      <c r="AD451" s="18">
        <v>619437.63</v>
      </c>
      <c r="AE451" s="18">
        <v>21986.799999999999</v>
      </c>
      <c r="AF451" s="16" t="s">
        <v>0</v>
      </c>
    </row>
    <row r="452" spans="1:32" ht="22.5" x14ac:dyDescent="0.2">
      <c r="A452" s="29" t="s">
        <v>220</v>
      </c>
      <c r="B452" s="116" t="s">
        <v>221</v>
      </c>
      <c r="C452" s="116"/>
      <c r="D452" s="116"/>
      <c r="E452" s="116"/>
      <c r="F452" s="116"/>
      <c r="G452" s="116"/>
      <c r="H452" s="116"/>
      <c r="I452" s="30">
        <v>606</v>
      </c>
      <c r="J452" s="31">
        <v>10</v>
      </c>
      <c r="K452" s="31">
        <v>4</v>
      </c>
      <c r="L452" s="32" t="s">
        <v>221</v>
      </c>
      <c r="M452" s="30" t="s">
        <v>0</v>
      </c>
      <c r="N452" s="33">
        <v>3562020</v>
      </c>
      <c r="O452" s="33">
        <v>3100566.73</v>
      </c>
      <c r="P452" s="33">
        <f t="shared" si="7"/>
        <v>87.045180262884543</v>
      </c>
      <c r="Q452" s="119"/>
      <c r="R452" s="120"/>
      <c r="S452" s="120"/>
      <c r="T452" s="17">
        <v>569920</v>
      </c>
      <c r="U452" s="18">
        <v>617137.38</v>
      </c>
      <c r="V452" s="18">
        <v>569270</v>
      </c>
      <c r="W452" s="18">
        <v>569920</v>
      </c>
      <c r="X452" s="18">
        <v>1102623.75</v>
      </c>
      <c r="Y452" s="18">
        <v>612149.55000000005</v>
      </c>
      <c r="Z452" s="18">
        <v>588684.89</v>
      </c>
      <c r="AA452" s="18">
        <v>569780</v>
      </c>
      <c r="AB452" s="18">
        <v>569920</v>
      </c>
      <c r="AC452" s="18">
        <v>569920</v>
      </c>
      <c r="AD452" s="18">
        <v>619437.63</v>
      </c>
      <c r="AE452" s="18">
        <v>21986.799999999999</v>
      </c>
      <c r="AF452" s="16" t="s">
        <v>0</v>
      </c>
    </row>
    <row r="453" spans="1:32" ht="45" x14ac:dyDescent="0.2">
      <c r="A453" s="29" t="s">
        <v>219</v>
      </c>
      <c r="B453" s="116" t="s">
        <v>218</v>
      </c>
      <c r="C453" s="116"/>
      <c r="D453" s="116"/>
      <c r="E453" s="116"/>
      <c r="F453" s="116"/>
      <c r="G453" s="116"/>
      <c r="H453" s="116"/>
      <c r="I453" s="30">
        <v>606</v>
      </c>
      <c r="J453" s="31">
        <v>10</v>
      </c>
      <c r="K453" s="31">
        <v>4</v>
      </c>
      <c r="L453" s="32" t="s">
        <v>218</v>
      </c>
      <c r="M453" s="30" t="s">
        <v>0</v>
      </c>
      <c r="N453" s="33">
        <v>2233800</v>
      </c>
      <c r="O453" s="33">
        <v>2013514.44</v>
      </c>
      <c r="P453" s="33">
        <f t="shared" si="7"/>
        <v>90.138528068761744</v>
      </c>
      <c r="Q453" s="119"/>
      <c r="R453" s="120"/>
      <c r="S453" s="120"/>
      <c r="T453" s="17">
        <v>372300</v>
      </c>
      <c r="U453" s="18">
        <v>436207.67</v>
      </c>
      <c r="V453" s="18">
        <v>371770</v>
      </c>
      <c r="W453" s="18">
        <v>372300</v>
      </c>
      <c r="X453" s="18">
        <v>690995.22</v>
      </c>
      <c r="Y453" s="18">
        <v>288677.48</v>
      </c>
      <c r="Z453" s="18">
        <v>422893.06</v>
      </c>
      <c r="AA453" s="18">
        <v>372200</v>
      </c>
      <c r="AB453" s="18">
        <v>372300</v>
      </c>
      <c r="AC453" s="18">
        <v>372300</v>
      </c>
      <c r="AD453" s="18">
        <v>396333.77</v>
      </c>
      <c r="AE453" s="18">
        <v>-1307.2</v>
      </c>
      <c r="AF453" s="16" t="s">
        <v>0</v>
      </c>
    </row>
    <row r="454" spans="1:32" ht="22.5" x14ac:dyDescent="0.2">
      <c r="A454" s="29" t="s">
        <v>1</v>
      </c>
      <c r="B454" s="116" t="s">
        <v>1</v>
      </c>
      <c r="C454" s="116"/>
      <c r="D454" s="116"/>
      <c r="E454" s="116"/>
      <c r="F454" s="116"/>
      <c r="G454" s="116"/>
      <c r="H454" s="116"/>
      <c r="I454" s="30">
        <v>606</v>
      </c>
      <c r="J454" s="31">
        <v>10</v>
      </c>
      <c r="K454" s="31">
        <v>4</v>
      </c>
      <c r="L454" s="32" t="s">
        <v>218</v>
      </c>
      <c r="M454" s="30" t="s">
        <v>2</v>
      </c>
      <c r="N454" s="33">
        <v>33600</v>
      </c>
      <c r="O454" s="33">
        <v>31028.32</v>
      </c>
      <c r="P454" s="33">
        <f t="shared" si="7"/>
        <v>92.346190476190472</v>
      </c>
      <c r="Q454" s="119"/>
      <c r="R454" s="120"/>
      <c r="S454" s="120"/>
      <c r="T454" s="17">
        <v>5600</v>
      </c>
      <c r="U454" s="18">
        <v>11411.56</v>
      </c>
      <c r="V454" s="18">
        <v>5500</v>
      </c>
      <c r="W454" s="18">
        <v>5600</v>
      </c>
      <c r="X454" s="18">
        <v>8915.9500000000007</v>
      </c>
      <c r="Y454" s="18">
        <v>1637.06</v>
      </c>
      <c r="Z454" s="18">
        <v>10909.86</v>
      </c>
      <c r="AA454" s="18">
        <v>5500</v>
      </c>
      <c r="AB454" s="18">
        <v>5600</v>
      </c>
      <c r="AC454" s="18">
        <v>5600</v>
      </c>
      <c r="AD454" s="18">
        <v>725.57</v>
      </c>
      <c r="AE454" s="18">
        <v>0</v>
      </c>
      <c r="AF454" s="16" t="s">
        <v>0</v>
      </c>
    </row>
    <row r="455" spans="1:32" x14ac:dyDescent="0.2">
      <c r="A455" s="29" t="s">
        <v>93</v>
      </c>
      <c r="B455" s="116" t="s">
        <v>93</v>
      </c>
      <c r="C455" s="116"/>
      <c r="D455" s="116"/>
      <c r="E455" s="116"/>
      <c r="F455" s="116"/>
      <c r="G455" s="116"/>
      <c r="H455" s="116"/>
      <c r="I455" s="30">
        <v>606</v>
      </c>
      <c r="J455" s="31">
        <v>10</v>
      </c>
      <c r="K455" s="31">
        <v>4</v>
      </c>
      <c r="L455" s="32" t="s">
        <v>218</v>
      </c>
      <c r="M455" s="30" t="s">
        <v>94</v>
      </c>
      <c r="N455" s="33">
        <v>2200200</v>
      </c>
      <c r="O455" s="33">
        <v>1982486.12</v>
      </c>
      <c r="P455" s="33">
        <f t="shared" si="7"/>
        <v>90.10481410780838</v>
      </c>
      <c r="Q455" s="119"/>
      <c r="R455" s="120"/>
      <c r="S455" s="120"/>
      <c r="T455" s="17">
        <v>366700</v>
      </c>
      <c r="U455" s="18">
        <v>424796.11</v>
      </c>
      <c r="V455" s="18">
        <v>366270</v>
      </c>
      <c r="W455" s="18">
        <v>366700</v>
      </c>
      <c r="X455" s="18">
        <v>682079.27</v>
      </c>
      <c r="Y455" s="18">
        <v>287040.42</v>
      </c>
      <c r="Z455" s="18">
        <v>411983.2</v>
      </c>
      <c r="AA455" s="18">
        <v>366700</v>
      </c>
      <c r="AB455" s="18">
        <v>366700</v>
      </c>
      <c r="AC455" s="18">
        <v>366700</v>
      </c>
      <c r="AD455" s="18">
        <v>395608.2</v>
      </c>
      <c r="AE455" s="18">
        <v>-1307.2</v>
      </c>
      <c r="AF455" s="16" t="s">
        <v>0</v>
      </c>
    </row>
    <row r="456" spans="1:32" ht="22.5" x14ac:dyDescent="0.2">
      <c r="A456" s="29" t="s">
        <v>217</v>
      </c>
      <c r="B456" s="116" t="s">
        <v>216</v>
      </c>
      <c r="C456" s="116"/>
      <c r="D456" s="116"/>
      <c r="E456" s="116"/>
      <c r="F456" s="116"/>
      <c r="G456" s="116"/>
      <c r="H456" s="116"/>
      <c r="I456" s="30">
        <v>606</v>
      </c>
      <c r="J456" s="31">
        <v>10</v>
      </c>
      <c r="K456" s="31">
        <v>4</v>
      </c>
      <c r="L456" s="32" t="s">
        <v>216</v>
      </c>
      <c r="M456" s="30" t="s">
        <v>0</v>
      </c>
      <c r="N456" s="33">
        <v>827525</v>
      </c>
      <c r="O456" s="33">
        <v>589974.36</v>
      </c>
      <c r="P456" s="33">
        <f t="shared" si="7"/>
        <v>71.293841273677529</v>
      </c>
      <c r="Q456" s="119"/>
      <c r="R456" s="120"/>
      <c r="S456" s="120"/>
      <c r="T456" s="17">
        <v>150850</v>
      </c>
      <c r="U456" s="18">
        <v>116033</v>
      </c>
      <c r="V456" s="18">
        <v>150800</v>
      </c>
      <c r="W456" s="18">
        <v>150850</v>
      </c>
      <c r="X456" s="18">
        <v>356932.64</v>
      </c>
      <c r="Y456" s="18">
        <v>116033</v>
      </c>
      <c r="Z456" s="18">
        <v>116033</v>
      </c>
      <c r="AA456" s="18">
        <v>164885</v>
      </c>
      <c r="AB456" s="18">
        <v>150850</v>
      </c>
      <c r="AC456" s="18">
        <v>163850</v>
      </c>
      <c r="AD456" s="18">
        <v>122493.36</v>
      </c>
      <c r="AE456" s="18">
        <v>0</v>
      </c>
      <c r="AF456" s="16" t="s">
        <v>0</v>
      </c>
    </row>
    <row r="457" spans="1:32" x14ac:dyDescent="0.2">
      <c r="A457" s="29" t="s">
        <v>93</v>
      </c>
      <c r="B457" s="116" t="s">
        <v>93</v>
      </c>
      <c r="C457" s="116"/>
      <c r="D457" s="116"/>
      <c r="E457" s="116"/>
      <c r="F457" s="116"/>
      <c r="G457" s="116"/>
      <c r="H457" s="116"/>
      <c r="I457" s="30">
        <v>606</v>
      </c>
      <c r="J457" s="31">
        <v>10</v>
      </c>
      <c r="K457" s="31">
        <v>4</v>
      </c>
      <c r="L457" s="32" t="s">
        <v>216</v>
      </c>
      <c r="M457" s="30" t="s">
        <v>94</v>
      </c>
      <c r="N457" s="33">
        <v>827525</v>
      </c>
      <c r="O457" s="33">
        <v>589974.36</v>
      </c>
      <c r="P457" s="33">
        <f t="shared" si="7"/>
        <v>71.293841273677529</v>
      </c>
      <c r="Q457" s="119"/>
      <c r="R457" s="120"/>
      <c r="S457" s="120"/>
      <c r="T457" s="17">
        <v>150850</v>
      </c>
      <c r="U457" s="18">
        <v>116033</v>
      </c>
      <c r="V457" s="18">
        <v>150800</v>
      </c>
      <c r="W457" s="18">
        <v>150850</v>
      </c>
      <c r="X457" s="18">
        <v>356932.64</v>
      </c>
      <c r="Y457" s="18">
        <v>116033</v>
      </c>
      <c r="Z457" s="18">
        <v>116033</v>
      </c>
      <c r="AA457" s="18">
        <v>164885</v>
      </c>
      <c r="AB457" s="18">
        <v>150850</v>
      </c>
      <c r="AC457" s="18">
        <v>163850</v>
      </c>
      <c r="AD457" s="18">
        <v>122493.36</v>
      </c>
      <c r="AE457" s="18">
        <v>0</v>
      </c>
      <c r="AF457" s="16" t="s">
        <v>0</v>
      </c>
    </row>
    <row r="458" spans="1:32" ht="45" x14ac:dyDescent="0.2">
      <c r="A458" s="29" t="s">
        <v>215</v>
      </c>
      <c r="B458" s="116" t="s">
        <v>214</v>
      </c>
      <c r="C458" s="116"/>
      <c r="D458" s="116"/>
      <c r="E458" s="116"/>
      <c r="F458" s="116"/>
      <c r="G458" s="116"/>
      <c r="H458" s="116"/>
      <c r="I458" s="30">
        <v>606</v>
      </c>
      <c r="J458" s="31">
        <v>10</v>
      </c>
      <c r="K458" s="31">
        <v>4</v>
      </c>
      <c r="L458" s="32" t="s">
        <v>214</v>
      </c>
      <c r="M458" s="30" t="s">
        <v>0</v>
      </c>
      <c r="N458" s="33">
        <v>15960</v>
      </c>
      <c r="O458" s="33">
        <v>13800</v>
      </c>
      <c r="P458" s="33">
        <f t="shared" si="7"/>
        <v>86.46616541353383</v>
      </c>
      <c r="Q458" s="119"/>
      <c r="R458" s="120"/>
      <c r="S458" s="120"/>
      <c r="T458" s="17">
        <v>2660</v>
      </c>
      <c r="U458" s="18">
        <v>8280</v>
      </c>
      <c r="V458" s="18">
        <v>2590</v>
      </c>
      <c r="W458" s="18">
        <v>2660</v>
      </c>
      <c r="X458" s="18">
        <v>7680</v>
      </c>
      <c r="Y458" s="18">
        <v>0</v>
      </c>
      <c r="Z458" s="18">
        <v>0</v>
      </c>
      <c r="AA458" s="18">
        <v>2660</v>
      </c>
      <c r="AB458" s="18">
        <v>2660</v>
      </c>
      <c r="AC458" s="18">
        <v>2660</v>
      </c>
      <c r="AD458" s="18">
        <v>0</v>
      </c>
      <c r="AE458" s="18">
        <v>0</v>
      </c>
      <c r="AF458" s="16" t="s">
        <v>0</v>
      </c>
    </row>
    <row r="459" spans="1:32" x14ac:dyDescent="0.2">
      <c r="A459" s="29" t="s">
        <v>93</v>
      </c>
      <c r="B459" s="116" t="s">
        <v>93</v>
      </c>
      <c r="C459" s="116"/>
      <c r="D459" s="116"/>
      <c r="E459" s="116"/>
      <c r="F459" s="116"/>
      <c r="G459" s="116"/>
      <c r="H459" s="116"/>
      <c r="I459" s="30">
        <v>606</v>
      </c>
      <c r="J459" s="31">
        <v>10</v>
      </c>
      <c r="K459" s="31">
        <v>4</v>
      </c>
      <c r="L459" s="32" t="s">
        <v>214</v>
      </c>
      <c r="M459" s="30" t="s">
        <v>94</v>
      </c>
      <c r="N459" s="33">
        <v>15960</v>
      </c>
      <c r="O459" s="33">
        <v>13800</v>
      </c>
      <c r="P459" s="33">
        <f t="shared" si="7"/>
        <v>86.46616541353383</v>
      </c>
      <c r="Q459" s="119"/>
      <c r="R459" s="120"/>
      <c r="S459" s="120"/>
      <c r="T459" s="17">
        <v>2660</v>
      </c>
      <c r="U459" s="18">
        <v>8280</v>
      </c>
      <c r="V459" s="18">
        <v>2590</v>
      </c>
      <c r="W459" s="18">
        <v>2660</v>
      </c>
      <c r="X459" s="18">
        <v>7680</v>
      </c>
      <c r="Y459" s="18">
        <v>0</v>
      </c>
      <c r="Z459" s="18">
        <v>0</v>
      </c>
      <c r="AA459" s="18">
        <v>2660</v>
      </c>
      <c r="AB459" s="18">
        <v>2660</v>
      </c>
      <c r="AC459" s="18">
        <v>2660</v>
      </c>
      <c r="AD459" s="18">
        <v>0</v>
      </c>
      <c r="AE459" s="18">
        <v>0</v>
      </c>
      <c r="AF459" s="16" t="s">
        <v>0</v>
      </c>
    </row>
    <row r="460" spans="1:32" ht="33.75" x14ac:dyDescent="0.2">
      <c r="A460" s="29" t="s">
        <v>213</v>
      </c>
      <c r="B460" s="116" t="s">
        <v>212</v>
      </c>
      <c r="C460" s="116"/>
      <c r="D460" s="116"/>
      <c r="E460" s="116"/>
      <c r="F460" s="116"/>
      <c r="G460" s="116"/>
      <c r="H460" s="116"/>
      <c r="I460" s="30">
        <v>606</v>
      </c>
      <c r="J460" s="31">
        <v>10</v>
      </c>
      <c r="K460" s="31">
        <v>4</v>
      </c>
      <c r="L460" s="32" t="s">
        <v>212</v>
      </c>
      <c r="M460" s="30" t="s">
        <v>0</v>
      </c>
      <c r="N460" s="33">
        <v>334735</v>
      </c>
      <c r="O460" s="33">
        <v>333277.93</v>
      </c>
      <c r="P460" s="33">
        <f t="shared" si="7"/>
        <v>99.564709396985677</v>
      </c>
      <c r="Q460" s="119"/>
      <c r="R460" s="120"/>
      <c r="S460" s="120"/>
      <c r="T460" s="17">
        <v>44110</v>
      </c>
      <c r="U460" s="18">
        <v>56616.71</v>
      </c>
      <c r="V460" s="18">
        <v>44110</v>
      </c>
      <c r="W460" s="18">
        <v>44110</v>
      </c>
      <c r="X460" s="18">
        <v>47015.89</v>
      </c>
      <c r="Y460" s="18">
        <v>57439.07</v>
      </c>
      <c r="Z460" s="18">
        <v>49758.83</v>
      </c>
      <c r="AA460" s="18">
        <v>30035</v>
      </c>
      <c r="AB460" s="18">
        <v>44110</v>
      </c>
      <c r="AC460" s="18">
        <v>31110</v>
      </c>
      <c r="AD460" s="18">
        <v>100610.5</v>
      </c>
      <c r="AE460" s="18">
        <v>23294</v>
      </c>
      <c r="AF460" s="16" t="s">
        <v>0</v>
      </c>
    </row>
    <row r="461" spans="1:32" x14ac:dyDescent="0.2">
      <c r="A461" s="29" t="s">
        <v>93</v>
      </c>
      <c r="B461" s="116" t="s">
        <v>93</v>
      </c>
      <c r="C461" s="116"/>
      <c r="D461" s="116"/>
      <c r="E461" s="116"/>
      <c r="F461" s="116"/>
      <c r="G461" s="116"/>
      <c r="H461" s="116"/>
      <c r="I461" s="30">
        <v>606</v>
      </c>
      <c r="J461" s="31">
        <v>10</v>
      </c>
      <c r="K461" s="31">
        <v>4</v>
      </c>
      <c r="L461" s="32" t="s">
        <v>212</v>
      </c>
      <c r="M461" s="30" t="s">
        <v>94</v>
      </c>
      <c r="N461" s="33">
        <v>334735</v>
      </c>
      <c r="O461" s="33">
        <v>333277.93</v>
      </c>
      <c r="P461" s="33">
        <f t="shared" si="7"/>
        <v>99.564709396985677</v>
      </c>
      <c r="Q461" s="119"/>
      <c r="R461" s="120"/>
      <c r="S461" s="120"/>
      <c r="T461" s="17">
        <v>44110</v>
      </c>
      <c r="U461" s="18">
        <v>56616.71</v>
      </c>
      <c r="V461" s="18">
        <v>44110</v>
      </c>
      <c r="W461" s="18">
        <v>44110</v>
      </c>
      <c r="X461" s="18">
        <v>47015.89</v>
      </c>
      <c r="Y461" s="18">
        <v>57439.07</v>
      </c>
      <c r="Z461" s="18">
        <v>49758.83</v>
      </c>
      <c r="AA461" s="18">
        <v>30035</v>
      </c>
      <c r="AB461" s="18">
        <v>44110</v>
      </c>
      <c r="AC461" s="18">
        <v>31110</v>
      </c>
      <c r="AD461" s="18">
        <v>100610.5</v>
      </c>
      <c r="AE461" s="18">
        <v>23294</v>
      </c>
      <c r="AF461" s="16" t="s">
        <v>0</v>
      </c>
    </row>
    <row r="462" spans="1:32" x14ac:dyDescent="0.2">
      <c r="A462" s="29" t="s">
        <v>211</v>
      </c>
      <c r="B462" s="116" t="s">
        <v>210</v>
      </c>
      <c r="C462" s="116"/>
      <c r="D462" s="116"/>
      <c r="E462" s="116"/>
      <c r="F462" s="116"/>
      <c r="G462" s="116"/>
      <c r="H462" s="116"/>
      <c r="I462" s="30">
        <v>606</v>
      </c>
      <c r="J462" s="31">
        <v>10</v>
      </c>
      <c r="K462" s="31">
        <v>4</v>
      </c>
      <c r="L462" s="32" t="s">
        <v>210</v>
      </c>
      <c r="M462" s="30" t="s">
        <v>0</v>
      </c>
      <c r="N462" s="33">
        <v>150000</v>
      </c>
      <c r="O462" s="33">
        <v>150000</v>
      </c>
      <c r="P462" s="33">
        <f t="shared" si="7"/>
        <v>100</v>
      </c>
      <c r="Q462" s="119"/>
      <c r="R462" s="120"/>
      <c r="S462" s="120"/>
      <c r="T462" s="17">
        <v>0</v>
      </c>
      <c r="U462" s="18">
        <v>0</v>
      </c>
      <c r="V462" s="18">
        <v>0</v>
      </c>
      <c r="W462" s="18">
        <v>0</v>
      </c>
      <c r="X462" s="18">
        <v>0</v>
      </c>
      <c r="Y462" s="18">
        <v>150000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6" t="s">
        <v>0</v>
      </c>
    </row>
    <row r="463" spans="1:32" x14ac:dyDescent="0.2">
      <c r="A463" s="29" t="s">
        <v>93</v>
      </c>
      <c r="B463" s="116" t="s">
        <v>93</v>
      </c>
      <c r="C463" s="116"/>
      <c r="D463" s="116"/>
      <c r="E463" s="116"/>
      <c r="F463" s="116"/>
      <c r="G463" s="116"/>
      <c r="H463" s="116"/>
      <c r="I463" s="30">
        <v>606</v>
      </c>
      <c r="J463" s="31">
        <v>10</v>
      </c>
      <c r="K463" s="31">
        <v>4</v>
      </c>
      <c r="L463" s="32" t="s">
        <v>210</v>
      </c>
      <c r="M463" s="30" t="s">
        <v>94</v>
      </c>
      <c r="N463" s="33">
        <v>150000</v>
      </c>
      <c r="O463" s="33">
        <v>150000</v>
      </c>
      <c r="P463" s="33">
        <f t="shared" si="7"/>
        <v>100</v>
      </c>
      <c r="Q463" s="119"/>
      <c r="R463" s="120"/>
      <c r="S463" s="120"/>
      <c r="T463" s="17">
        <v>0</v>
      </c>
      <c r="U463" s="18">
        <v>0</v>
      </c>
      <c r="V463" s="18">
        <v>0</v>
      </c>
      <c r="W463" s="18">
        <v>0</v>
      </c>
      <c r="X463" s="18">
        <v>0</v>
      </c>
      <c r="Y463" s="18">
        <v>150000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6" t="s">
        <v>0</v>
      </c>
    </row>
    <row r="464" spans="1:32" x14ac:dyDescent="0.2">
      <c r="A464" s="29" t="s">
        <v>92</v>
      </c>
      <c r="B464" s="116" t="s">
        <v>92</v>
      </c>
      <c r="C464" s="116"/>
      <c r="D464" s="116"/>
      <c r="E464" s="116"/>
      <c r="F464" s="116"/>
      <c r="G464" s="116"/>
      <c r="H464" s="116"/>
      <c r="I464" s="30">
        <v>606</v>
      </c>
      <c r="J464" s="31">
        <v>10</v>
      </c>
      <c r="K464" s="31">
        <v>6</v>
      </c>
      <c r="L464" s="32" t="s">
        <v>0</v>
      </c>
      <c r="M464" s="30" t="s">
        <v>0</v>
      </c>
      <c r="N464" s="33">
        <v>72000</v>
      </c>
      <c r="O464" s="33">
        <v>66000</v>
      </c>
      <c r="P464" s="33">
        <f t="shared" si="7"/>
        <v>91.666666666666657</v>
      </c>
      <c r="Q464" s="119"/>
      <c r="R464" s="120"/>
      <c r="S464" s="120"/>
      <c r="T464" s="17">
        <v>0</v>
      </c>
      <c r="U464" s="18">
        <v>72000</v>
      </c>
      <c r="V464" s="18">
        <v>0</v>
      </c>
      <c r="W464" s="18">
        <v>0</v>
      </c>
      <c r="X464" s="18">
        <v>6000</v>
      </c>
      <c r="Y464" s="18">
        <v>-6000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6" t="s">
        <v>0</v>
      </c>
    </row>
    <row r="465" spans="1:32" ht="22.5" x14ac:dyDescent="0.2">
      <c r="A465" s="29" t="s">
        <v>90</v>
      </c>
      <c r="B465" s="116" t="s">
        <v>91</v>
      </c>
      <c r="C465" s="116"/>
      <c r="D465" s="116"/>
      <c r="E465" s="116"/>
      <c r="F465" s="116"/>
      <c r="G465" s="116"/>
      <c r="H465" s="116"/>
      <c r="I465" s="30">
        <v>606</v>
      </c>
      <c r="J465" s="31">
        <v>10</v>
      </c>
      <c r="K465" s="31">
        <v>6</v>
      </c>
      <c r="L465" s="32" t="s">
        <v>91</v>
      </c>
      <c r="M465" s="30" t="s">
        <v>0</v>
      </c>
      <c r="N465" s="33">
        <v>72000</v>
      </c>
      <c r="O465" s="33">
        <v>66000</v>
      </c>
      <c r="P465" s="33">
        <f t="shared" si="7"/>
        <v>91.666666666666657</v>
      </c>
      <c r="Q465" s="119"/>
      <c r="R465" s="120"/>
      <c r="S465" s="120"/>
      <c r="T465" s="17">
        <v>0</v>
      </c>
      <c r="U465" s="18">
        <v>72000</v>
      </c>
      <c r="V465" s="18">
        <v>0</v>
      </c>
      <c r="W465" s="18">
        <v>0</v>
      </c>
      <c r="X465" s="18">
        <v>6000</v>
      </c>
      <c r="Y465" s="18">
        <v>-6000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6" t="s">
        <v>0</v>
      </c>
    </row>
    <row r="466" spans="1:32" ht="22.5" x14ac:dyDescent="0.2">
      <c r="A466" s="29" t="s">
        <v>109</v>
      </c>
      <c r="B466" s="116" t="s">
        <v>110</v>
      </c>
      <c r="C466" s="116"/>
      <c r="D466" s="116"/>
      <c r="E466" s="116"/>
      <c r="F466" s="116"/>
      <c r="G466" s="116"/>
      <c r="H466" s="116"/>
      <c r="I466" s="30">
        <v>606</v>
      </c>
      <c r="J466" s="31">
        <v>10</v>
      </c>
      <c r="K466" s="31">
        <v>6</v>
      </c>
      <c r="L466" s="32" t="s">
        <v>110</v>
      </c>
      <c r="M466" s="30" t="s">
        <v>0</v>
      </c>
      <c r="N466" s="33">
        <v>72000</v>
      </c>
      <c r="O466" s="33">
        <v>66000</v>
      </c>
      <c r="P466" s="33">
        <f t="shared" si="7"/>
        <v>91.666666666666657</v>
      </c>
      <c r="Q466" s="119"/>
      <c r="R466" s="120"/>
      <c r="S466" s="120"/>
      <c r="T466" s="17">
        <v>0</v>
      </c>
      <c r="U466" s="18">
        <v>72000</v>
      </c>
      <c r="V466" s="18">
        <v>0</v>
      </c>
      <c r="W466" s="18">
        <v>0</v>
      </c>
      <c r="X466" s="18">
        <v>6000</v>
      </c>
      <c r="Y466" s="18">
        <v>-6000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6" t="s">
        <v>0</v>
      </c>
    </row>
    <row r="467" spans="1:32" ht="45" x14ac:dyDescent="0.2">
      <c r="A467" s="29" t="s">
        <v>154</v>
      </c>
      <c r="B467" s="116" t="s">
        <v>155</v>
      </c>
      <c r="C467" s="116"/>
      <c r="D467" s="116"/>
      <c r="E467" s="116"/>
      <c r="F467" s="116"/>
      <c r="G467" s="116"/>
      <c r="H467" s="116"/>
      <c r="I467" s="30">
        <v>606</v>
      </c>
      <c r="J467" s="31">
        <v>10</v>
      </c>
      <c r="K467" s="31">
        <v>6</v>
      </c>
      <c r="L467" s="32" t="s">
        <v>155</v>
      </c>
      <c r="M467" s="30" t="s">
        <v>0</v>
      </c>
      <c r="N467" s="33">
        <v>72000</v>
      </c>
      <c r="O467" s="33">
        <v>66000</v>
      </c>
      <c r="P467" s="33">
        <f t="shared" si="7"/>
        <v>91.666666666666657</v>
      </c>
      <c r="Q467" s="119"/>
      <c r="R467" s="120"/>
      <c r="S467" s="120"/>
      <c r="T467" s="17">
        <v>0</v>
      </c>
      <c r="U467" s="18">
        <v>72000</v>
      </c>
      <c r="V467" s="18">
        <v>0</v>
      </c>
      <c r="W467" s="18">
        <v>0</v>
      </c>
      <c r="X467" s="18">
        <v>6000</v>
      </c>
      <c r="Y467" s="18">
        <v>-6000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6" t="s">
        <v>0</v>
      </c>
    </row>
    <row r="468" spans="1:32" ht="22.5" x14ac:dyDescent="0.2">
      <c r="A468" s="29" t="s">
        <v>153</v>
      </c>
      <c r="B468" s="116" t="s">
        <v>152</v>
      </c>
      <c r="C468" s="116"/>
      <c r="D468" s="116"/>
      <c r="E468" s="116"/>
      <c r="F468" s="116"/>
      <c r="G468" s="116"/>
      <c r="H468" s="116"/>
      <c r="I468" s="30">
        <v>606</v>
      </c>
      <c r="J468" s="31">
        <v>10</v>
      </c>
      <c r="K468" s="31">
        <v>6</v>
      </c>
      <c r="L468" s="32" t="s">
        <v>152</v>
      </c>
      <c r="M468" s="30" t="s">
        <v>0</v>
      </c>
      <c r="N468" s="33">
        <v>72000</v>
      </c>
      <c r="O468" s="33">
        <v>66000</v>
      </c>
      <c r="P468" s="33">
        <f t="shared" si="7"/>
        <v>91.666666666666657</v>
      </c>
      <c r="Q468" s="119"/>
      <c r="R468" s="120"/>
      <c r="S468" s="120"/>
      <c r="T468" s="17">
        <v>0</v>
      </c>
      <c r="U468" s="18">
        <v>72000</v>
      </c>
      <c r="V468" s="18">
        <v>0</v>
      </c>
      <c r="W468" s="18">
        <v>0</v>
      </c>
      <c r="X468" s="18">
        <v>6000</v>
      </c>
      <c r="Y468" s="18">
        <v>-6000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6" t="s">
        <v>0</v>
      </c>
    </row>
    <row r="469" spans="1:32" x14ac:dyDescent="0.2">
      <c r="A469" s="29" t="s">
        <v>150</v>
      </c>
      <c r="B469" s="116" t="s">
        <v>150</v>
      </c>
      <c r="C469" s="116"/>
      <c r="D469" s="116"/>
      <c r="E469" s="116"/>
      <c r="F469" s="116"/>
      <c r="G469" s="116"/>
      <c r="H469" s="116"/>
      <c r="I469" s="30">
        <v>606</v>
      </c>
      <c r="J469" s="31">
        <v>10</v>
      </c>
      <c r="K469" s="31">
        <v>6</v>
      </c>
      <c r="L469" s="32" t="s">
        <v>152</v>
      </c>
      <c r="M469" s="30" t="s">
        <v>151</v>
      </c>
      <c r="N469" s="33">
        <v>72000</v>
      </c>
      <c r="O469" s="33">
        <v>66000</v>
      </c>
      <c r="P469" s="33">
        <f t="shared" si="7"/>
        <v>91.666666666666657</v>
      </c>
      <c r="Q469" s="119"/>
      <c r="R469" s="120"/>
      <c r="S469" s="120"/>
      <c r="T469" s="17">
        <v>0</v>
      </c>
      <c r="U469" s="18">
        <v>72000</v>
      </c>
      <c r="V469" s="18">
        <v>0</v>
      </c>
      <c r="W469" s="18">
        <v>0</v>
      </c>
      <c r="X469" s="18">
        <v>6000</v>
      </c>
      <c r="Y469" s="18">
        <v>-6000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6" t="s">
        <v>0</v>
      </c>
    </row>
    <row r="470" spans="1:32" x14ac:dyDescent="0.2">
      <c r="A470" s="29" t="s">
        <v>209</v>
      </c>
      <c r="B470" s="116" t="s">
        <v>209</v>
      </c>
      <c r="C470" s="116"/>
      <c r="D470" s="116"/>
      <c r="E470" s="116"/>
      <c r="F470" s="116"/>
      <c r="G470" s="116"/>
      <c r="H470" s="116"/>
      <c r="I470" s="30">
        <v>607</v>
      </c>
      <c r="J470" s="31">
        <v>0</v>
      </c>
      <c r="K470" s="31">
        <v>0</v>
      </c>
      <c r="L470" s="32" t="s">
        <v>0</v>
      </c>
      <c r="M470" s="30" t="s">
        <v>0</v>
      </c>
      <c r="N470" s="33">
        <v>29786181.719999999</v>
      </c>
      <c r="O470" s="33">
        <v>28646727.370000001</v>
      </c>
      <c r="P470" s="33">
        <f t="shared" si="7"/>
        <v>96.174553822603897</v>
      </c>
      <c r="Q470" s="119"/>
      <c r="R470" s="120"/>
      <c r="S470" s="120"/>
      <c r="T470" s="17">
        <v>3943821.25</v>
      </c>
      <c r="U470" s="18">
        <v>6331619.4800000004</v>
      </c>
      <c r="V470" s="18">
        <v>4982730.04</v>
      </c>
      <c r="W470" s="18">
        <v>6866315.4699999997</v>
      </c>
      <c r="X470" s="18">
        <v>8181195.5899999999</v>
      </c>
      <c r="Y470" s="18">
        <v>4072112.54</v>
      </c>
      <c r="Z470" s="18">
        <v>4894258.83</v>
      </c>
      <c r="AA470" s="18">
        <v>5319201</v>
      </c>
      <c r="AB470" s="18">
        <v>6113368.0700000003</v>
      </c>
      <c r="AC470" s="18">
        <v>4917144.9000000004</v>
      </c>
      <c r="AD470" s="18">
        <v>5211826.28</v>
      </c>
      <c r="AE470" s="18">
        <v>1095169</v>
      </c>
      <c r="AF470" s="16" t="s">
        <v>0</v>
      </c>
    </row>
    <row r="471" spans="1:32" x14ac:dyDescent="0.2">
      <c r="A471" s="29" t="s">
        <v>208</v>
      </c>
      <c r="B471" s="116" t="s">
        <v>208</v>
      </c>
      <c r="C471" s="116"/>
      <c r="D471" s="116"/>
      <c r="E471" s="116"/>
      <c r="F471" s="116"/>
      <c r="G471" s="116"/>
      <c r="H471" s="116"/>
      <c r="I471" s="30">
        <v>607</v>
      </c>
      <c r="J471" s="31">
        <v>4</v>
      </c>
      <c r="K471" s="31">
        <v>0</v>
      </c>
      <c r="L471" s="32" t="s">
        <v>0</v>
      </c>
      <c r="M471" s="30" t="s">
        <v>0</v>
      </c>
      <c r="N471" s="33">
        <v>8000</v>
      </c>
      <c r="O471" s="33">
        <v>8000</v>
      </c>
      <c r="P471" s="33">
        <f t="shared" si="7"/>
        <v>100</v>
      </c>
      <c r="Q471" s="119"/>
      <c r="R471" s="120"/>
      <c r="S471" s="120"/>
      <c r="T471" s="17">
        <v>0</v>
      </c>
      <c r="U471" s="18">
        <v>0</v>
      </c>
      <c r="V471" s="18">
        <v>0</v>
      </c>
      <c r="W471" s="18">
        <v>0</v>
      </c>
      <c r="X471" s="18">
        <v>0</v>
      </c>
      <c r="Y471" s="18">
        <v>0</v>
      </c>
      <c r="Z471" s="18">
        <v>8000</v>
      </c>
      <c r="AA471" s="18">
        <v>0</v>
      </c>
      <c r="AB471" s="18">
        <v>0</v>
      </c>
      <c r="AC471" s="18">
        <v>2000</v>
      </c>
      <c r="AD471" s="18">
        <v>0</v>
      </c>
      <c r="AE471" s="18">
        <v>0</v>
      </c>
      <c r="AF471" s="16" t="s">
        <v>0</v>
      </c>
    </row>
    <row r="472" spans="1:32" x14ac:dyDescent="0.2">
      <c r="A472" s="29" t="s">
        <v>207</v>
      </c>
      <c r="B472" s="116" t="s">
        <v>207</v>
      </c>
      <c r="C472" s="116"/>
      <c r="D472" s="116"/>
      <c r="E472" s="116"/>
      <c r="F472" s="116"/>
      <c r="G472" s="116"/>
      <c r="H472" s="116"/>
      <c r="I472" s="30">
        <v>607</v>
      </c>
      <c r="J472" s="31">
        <v>4</v>
      </c>
      <c r="K472" s="31">
        <v>12</v>
      </c>
      <c r="L472" s="32" t="s">
        <v>0</v>
      </c>
      <c r="M472" s="30" t="s">
        <v>0</v>
      </c>
      <c r="N472" s="33">
        <v>8000</v>
      </c>
      <c r="O472" s="33">
        <v>8000</v>
      </c>
      <c r="P472" s="33">
        <f t="shared" si="7"/>
        <v>100</v>
      </c>
      <c r="Q472" s="119"/>
      <c r="R472" s="120"/>
      <c r="S472" s="120"/>
      <c r="T472" s="17">
        <v>0</v>
      </c>
      <c r="U472" s="18">
        <v>0</v>
      </c>
      <c r="V472" s="18">
        <v>0</v>
      </c>
      <c r="W472" s="18">
        <v>0</v>
      </c>
      <c r="X472" s="18">
        <v>0</v>
      </c>
      <c r="Y472" s="18">
        <v>0</v>
      </c>
      <c r="Z472" s="18">
        <v>8000</v>
      </c>
      <c r="AA472" s="18">
        <v>0</v>
      </c>
      <c r="AB472" s="18">
        <v>0</v>
      </c>
      <c r="AC472" s="18">
        <v>2000</v>
      </c>
      <c r="AD472" s="18">
        <v>0</v>
      </c>
      <c r="AE472" s="18">
        <v>0</v>
      </c>
      <c r="AF472" s="16" t="s">
        <v>0</v>
      </c>
    </row>
    <row r="473" spans="1:32" ht="33.75" x14ac:dyDescent="0.2">
      <c r="A473" s="29" t="s">
        <v>205</v>
      </c>
      <c r="B473" s="116" t="s">
        <v>206</v>
      </c>
      <c r="C473" s="116"/>
      <c r="D473" s="116"/>
      <c r="E473" s="116"/>
      <c r="F473" s="116"/>
      <c r="G473" s="116"/>
      <c r="H473" s="116"/>
      <c r="I473" s="30">
        <v>607</v>
      </c>
      <c r="J473" s="31">
        <v>4</v>
      </c>
      <c r="K473" s="31">
        <v>12</v>
      </c>
      <c r="L473" s="32" t="s">
        <v>206</v>
      </c>
      <c r="M473" s="30" t="s">
        <v>0</v>
      </c>
      <c r="N473" s="33">
        <v>8000</v>
      </c>
      <c r="O473" s="33">
        <v>8000</v>
      </c>
      <c r="P473" s="33">
        <f t="shared" si="7"/>
        <v>100</v>
      </c>
      <c r="Q473" s="119"/>
      <c r="R473" s="120"/>
      <c r="S473" s="120"/>
      <c r="T473" s="17">
        <v>0</v>
      </c>
      <c r="U473" s="18">
        <v>0</v>
      </c>
      <c r="V473" s="18">
        <v>0</v>
      </c>
      <c r="W473" s="18">
        <v>0</v>
      </c>
      <c r="X473" s="18">
        <v>0</v>
      </c>
      <c r="Y473" s="18">
        <v>0</v>
      </c>
      <c r="Z473" s="18">
        <v>8000</v>
      </c>
      <c r="AA473" s="18">
        <v>0</v>
      </c>
      <c r="AB473" s="18">
        <v>0</v>
      </c>
      <c r="AC473" s="18">
        <v>2000</v>
      </c>
      <c r="AD473" s="18">
        <v>0</v>
      </c>
      <c r="AE473" s="18">
        <v>0</v>
      </c>
      <c r="AF473" s="16" t="s">
        <v>0</v>
      </c>
    </row>
    <row r="474" spans="1:32" x14ac:dyDescent="0.2">
      <c r="A474" s="29" t="s">
        <v>203</v>
      </c>
      <c r="B474" s="116" t="s">
        <v>204</v>
      </c>
      <c r="C474" s="116"/>
      <c r="D474" s="116"/>
      <c r="E474" s="116"/>
      <c r="F474" s="116"/>
      <c r="G474" s="116"/>
      <c r="H474" s="116"/>
      <c r="I474" s="30">
        <v>607</v>
      </c>
      <c r="J474" s="31">
        <v>4</v>
      </c>
      <c r="K474" s="31">
        <v>12</v>
      </c>
      <c r="L474" s="32" t="s">
        <v>204</v>
      </c>
      <c r="M474" s="30" t="s">
        <v>0</v>
      </c>
      <c r="N474" s="33">
        <v>8000</v>
      </c>
      <c r="O474" s="33">
        <v>8000</v>
      </c>
      <c r="P474" s="33">
        <f t="shared" si="7"/>
        <v>100</v>
      </c>
      <c r="Q474" s="119"/>
      <c r="R474" s="120"/>
      <c r="S474" s="120"/>
      <c r="T474" s="17">
        <v>0</v>
      </c>
      <c r="U474" s="18">
        <v>0</v>
      </c>
      <c r="V474" s="18">
        <v>0</v>
      </c>
      <c r="W474" s="18">
        <v>0</v>
      </c>
      <c r="X474" s="18">
        <v>0</v>
      </c>
      <c r="Y474" s="18">
        <v>0</v>
      </c>
      <c r="Z474" s="18">
        <v>8000</v>
      </c>
      <c r="AA474" s="18">
        <v>0</v>
      </c>
      <c r="AB474" s="18">
        <v>0</v>
      </c>
      <c r="AC474" s="18">
        <v>2000</v>
      </c>
      <c r="AD474" s="18">
        <v>0</v>
      </c>
      <c r="AE474" s="18">
        <v>0</v>
      </c>
      <c r="AF474" s="16" t="s">
        <v>0</v>
      </c>
    </row>
    <row r="475" spans="1:32" ht="33.75" x14ac:dyDescent="0.2">
      <c r="A475" s="29" t="s">
        <v>201</v>
      </c>
      <c r="B475" s="116" t="s">
        <v>202</v>
      </c>
      <c r="C475" s="116"/>
      <c r="D475" s="116"/>
      <c r="E475" s="116"/>
      <c r="F475" s="116"/>
      <c r="G475" s="116"/>
      <c r="H475" s="116"/>
      <c r="I475" s="30">
        <v>607</v>
      </c>
      <c r="J475" s="31">
        <v>4</v>
      </c>
      <c r="K475" s="31">
        <v>12</v>
      </c>
      <c r="L475" s="32" t="s">
        <v>202</v>
      </c>
      <c r="M475" s="30" t="s">
        <v>0</v>
      </c>
      <c r="N475" s="33">
        <v>8000</v>
      </c>
      <c r="O475" s="33">
        <v>8000</v>
      </c>
      <c r="P475" s="33">
        <f t="shared" si="7"/>
        <v>100</v>
      </c>
      <c r="Q475" s="119"/>
      <c r="R475" s="120"/>
      <c r="S475" s="120"/>
      <c r="T475" s="17">
        <v>0</v>
      </c>
      <c r="U475" s="18">
        <v>0</v>
      </c>
      <c r="V475" s="18">
        <v>0</v>
      </c>
      <c r="W475" s="18">
        <v>0</v>
      </c>
      <c r="X475" s="18">
        <v>0</v>
      </c>
      <c r="Y475" s="18">
        <v>0</v>
      </c>
      <c r="Z475" s="18">
        <v>8000</v>
      </c>
      <c r="AA475" s="18">
        <v>0</v>
      </c>
      <c r="AB475" s="18">
        <v>0</v>
      </c>
      <c r="AC475" s="18">
        <v>2000</v>
      </c>
      <c r="AD475" s="18">
        <v>0</v>
      </c>
      <c r="AE475" s="18">
        <v>0</v>
      </c>
      <c r="AF475" s="16" t="s">
        <v>0</v>
      </c>
    </row>
    <row r="476" spans="1:32" ht="22.5" x14ac:dyDescent="0.2">
      <c r="A476" s="29" t="s">
        <v>200</v>
      </c>
      <c r="B476" s="116" t="s">
        <v>199</v>
      </c>
      <c r="C476" s="116"/>
      <c r="D476" s="116"/>
      <c r="E476" s="116"/>
      <c r="F476" s="116"/>
      <c r="G476" s="116"/>
      <c r="H476" s="116"/>
      <c r="I476" s="30">
        <v>607</v>
      </c>
      <c r="J476" s="31">
        <v>4</v>
      </c>
      <c r="K476" s="31">
        <v>12</v>
      </c>
      <c r="L476" s="32" t="s">
        <v>199</v>
      </c>
      <c r="M476" s="30" t="s">
        <v>0</v>
      </c>
      <c r="N476" s="33">
        <v>8000</v>
      </c>
      <c r="O476" s="33">
        <v>8000</v>
      </c>
      <c r="P476" s="33">
        <f t="shared" si="7"/>
        <v>100</v>
      </c>
      <c r="Q476" s="119"/>
      <c r="R476" s="120"/>
      <c r="S476" s="120"/>
      <c r="T476" s="17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8000</v>
      </c>
      <c r="AA476" s="18">
        <v>0</v>
      </c>
      <c r="AB476" s="18">
        <v>0</v>
      </c>
      <c r="AC476" s="18">
        <v>2000</v>
      </c>
      <c r="AD476" s="18">
        <v>0</v>
      </c>
      <c r="AE476" s="18">
        <v>0</v>
      </c>
      <c r="AF476" s="16" t="s">
        <v>0</v>
      </c>
    </row>
    <row r="477" spans="1:32" ht="22.5" x14ac:dyDescent="0.2">
      <c r="A477" s="29" t="s">
        <v>1</v>
      </c>
      <c r="B477" s="116" t="s">
        <v>1</v>
      </c>
      <c r="C477" s="116"/>
      <c r="D477" s="116"/>
      <c r="E477" s="116"/>
      <c r="F477" s="116"/>
      <c r="G477" s="116"/>
      <c r="H477" s="116"/>
      <c r="I477" s="30">
        <v>607</v>
      </c>
      <c r="J477" s="31">
        <v>4</v>
      </c>
      <c r="K477" s="31">
        <v>12</v>
      </c>
      <c r="L477" s="32" t="s">
        <v>199</v>
      </c>
      <c r="M477" s="30" t="s">
        <v>2</v>
      </c>
      <c r="N477" s="33">
        <v>8000</v>
      </c>
      <c r="O477" s="33">
        <v>8000</v>
      </c>
      <c r="P477" s="33">
        <f t="shared" si="7"/>
        <v>100</v>
      </c>
      <c r="Q477" s="119"/>
      <c r="R477" s="120"/>
      <c r="S477" s="120"/>
      <c r="T477" s="17">
        <v>0</v>
      </c>
      <c r="U477" s="18">
        <v>0</v>
      </c>
      <c r="V477" s="18">
        <v>0</v>
      </c>
      <c r="W477" s="18">
        <v>0</v>
      </c>
      <c r="X477" s="18">
        <v>0</v>
      </c>
      <c r="Y477" s="18">
        <v>0</v>
      </c>
      <c r="Z477" s="18">
        <v>8000</v>
      </c>
      <c r="AA477" s="18">
        <v>0</v>
      </c>
      <c r="AB477" s="18">
        <v>0</v>
      </c>
      <c r="AC477" s="18">
        <v>2000</v>
      </c>
      <c r="AD477" s="18">
        <v>0</v>
      </c>
      <c r="AE477" s="18">
        <v>0</v>
      </c>
      <c r="AF477" s="16" t="s">
        <v>0</v>
      </c>
    </row>
    <row r="478" spans="1:32" x14ac:dyDescent="0.2">
      <c r="A478" s="29" t="s">
        <v>82</v>
      </c>
      <c r="B478" s="116" t="s">
        <v>82</v>
      </c>
      <c r="C478" s="116"/>
      <c r="D478" s="116"/>
      <c r="E478" s="116"/>
      <c r="F478" s="116"/>
      <c r="G478" s="116"/>
      <c r="H478" s="116"/>
      <c r="I478" s="30">
        <v>607</v>
      </c>
      <c r="J478" s="31">
        <v>7</v>
      </c>
      <c r="K478" s="31">
        <v>0</v>
      </c>
      <c r="L478" s="32" t="s">
        <v>0</v>
      </c>
      <c r="M478" s="30" t="s">
        <v>0</v>
      </c>
      <c r="N478" s="33">
        <v>13252998.039999999</v>
      </c>
      <c r="O478" s="33">
        <v>12822632.02</v>
      </c>
      <c r="P478" s="33">
        <f t="shared" si="7"/>
        <v>96.752689325833487</v>
      </c>
      <c r="Q478" s="119"/>
      <c r="R478" s="120"/>
      <c r="S478" s="120"/>
      <c r="T478" s="17">
        <v>1771226.37</v>
      </c>
      <c r="U478" s="18">
        <v>2293053.48</v>
      </c>
      <c r="V478" s="18">
        <v>2310465.04</v>
      </c>
      <c r="W478" s="18">
        <v>2245063.4900000002</v>
      </c>
      <c r="X478" s="18">
        <v>4410435.83</v>
      </c>
      <c r="Y478" s="18">
        <v>1913396.45</v>
      </c>
      <c r="Z478" s="18">
        <v>2099883.0299999998</v>
      </c>
      <c r="AA478" s="18">
        <v>2519766</v>
      </c>
      <c r="AB478" s="18">
        <v>2743001.06</v>
      </c>
      <c r="AC478" s="18">
        <v>1948440</v>
      </c>
      <c r="AD478" s="18">
        <v>2009113.86</v>
      </c>
      <c r="AE478" s="18">
        <v>527115.39</v>
      </c>
      <c r="AF478" s="16" t="s">
        <v>0</v>
      </c>
    </row>
    <row r="479" spans="1:32" x14ac:dyDescent="0.2">
      <c r="A479" s="29" t="s">
        <v>81</v>
      </c>
      <c r="B479" s="116" t="s">
        <v>81</v>
      </c>
      <c r="C479" s="116"/>
      <c r="D479" s="116"/>
      <c r="E479" s="116"/>
      <c r="F479" s="116"/>
      <c r="G479" s="116"/>
      <c r="H479" s="116"/>
      <c r="I479" s="30">
        <v>607</v>
      </c>
      <c r="J479" s="31">
        <v>7</v>
      </c>
      <c r="K479" s="31">
        <v>3</v>
      </c>
      <c r="L479" s="32" t="s">
        <v>0</v>
      </c>
      <c r="M479" s="30" t="s">
        <v>0</v>
      </c>
      <c r="N479" s="33">
        <v>13093705.720000001</v>
      </c>
      <c r="O479" s="33">
        <v>12706943.92</v>
      </c>
      <c r="P479" s="33">
        <f t="shared" si="7"/>
        <v>97.046200607600028</v>
      </c>
      <c r="Q479" s="119"/>
      <c r="R479" s="120"/>
      <c r="S479" s="120"/>
      <c r="T479" s="17">
        <v>1655626.37</v>
      </c>
      <c r="U479" s="18">
        <v>2289054.04</v>
      </c>
      <c r="V479" s="18">
        <v>2228275.04</v>
      </c>
      <c r="W479" s="18">
        <v>2132350.81</v>
      </c>
      <c r="X479" s="18">
        <v>4273533.3899999997</v>
      </c>
      <c r="Y479" s="18">
        <v>1911399.45</v>
      </c>
      <c r="Z479" s="18">
        <v>2088484.81</v>
      </c>
      <c r="AA479" s="18">
        <v>2434966</v>
      </c>
      <c r="AB479" s="18">
        <v>2645586.06</v>
      </c>
      <c r="AC479" s="18">
        <v>1860640</v>
      </c>
      <c r="AD479" s="18">
        <v>2004118.64</v>
      </c>
      <c r="AE479" s="18">
        <v>527115.39</v>
      </c>
      <c r="AF479" s="16" t="s">
        <v>0</v>
      </c>
    </row>
    <row r="480" spans="1:32" x14ac:dyDescent="0.2">
      <c r="A480" s="29" t="s">
        <v>68</v>
      </c>
      <c r="B480" s="116" t="s">
        <v>69</v>
      </c>
      <c r="C480" s="116"/>
      <c r="D480" s="116"/>
      <c r="E480" s="116"/>
      <c r="F480" s="116"/>
      <c r="G480" s="116"/>
      <c r="H480" s="116"/>
      <c r="I480" s="30">
        <v>607</v>
      </c>
      <c r="J480" s="31">
        <v>7</v>
      </c>
      <c r="K480" s="31">
        <v>3</v>
      </c>
      <c r="L480" s="32" t="s">
        <v>69</v>
      </c>
      <c r="M480" s="30" t="s">
        <v>0</v>
      </c>
      <c r="N480" s="33">
        <v>13093705.720000001</v>
      </c>
      <c r="O480" s="33">
        <v>12706943.92</v>
      </c>
      <c r="P480" s="33">
        <f t="shared" si="7"/>
        <v>97.046200607600028</v>
      </c>
      <c r="Q480" s="119"/>
      <c r="R480" s="120"/>
      <c r="S480" s="120"/>
      <c r="T480" s="17">
        <v>1655626.37</v>
      </c>
      <c r="U480" s="18">
        <v>2289054.04</v>
      </c>
      <c r="V480" s="18">
        <v>2228275.04</v>
      </c>
      <c r="W480" s="18">
        <v>2132350.81</v>
      </c>
      <c r="X480" s="18">
        <v>4273533.3899999997</v>
      </c>
      <c r="Y480" s="18">
        <v>1911399.45</v>
      </c>
      <c r="Z480" s="18">
        <v>2088484.81</v>
      </c>
      <c r="AA480" s="18">
        <v>2434966</v>
      </c>
      <c r="AB480" s="18">
        <v>2645586.06</v>
      </c>
      <c r="AC480" s="18">
        <v>1860640</v>
      </c>
      <c r="AD480" s="18">
        <v>2004118.64</v>
      </c>
      <c r="AE480" s="18">
        <v>527115.39</v>
      </c>
      <c r="AF480" s="16" t="s">
        <v>0</v>
      </c>
    </row>
    <row r="481" spans="1:32" ht="22.5" x14ac:dyDescent="0.2">
      <c r="A481" s="29" t="s">
        <v>79</v>
      </c>
      <c r="B481" s="116" t="s">
        <v>80</v>
      </c>
      <c r="C481" s="116"/>
      <c r="D481" s="116"/>
      <c r="E481" s="116"/>
      <c r="F481" s="116"/>
      <c r="G481" s="116"/>
      <c r="H481" s="116"/>
      <c r="I481" s="30">
        <v>607</v>
      </c>
      <c r="J481" s="31">
        <v>7</v>
      </c>
      <c r="K481" s="31">
        <v>3</v>
      </c>
      <c r="L481" s="32" t="s">
        <v>80</v>
      </c>
      <c r="M481" s="30" t="s">
        <v>0</v>
      </c>
      <c r="N481" s="33">
        <v>13093705.720000001</v>
      </c>
      <c r="O481" s="33">
        <v>12706943.92</v>
      </c>
      <c r="P481" s="33">
        <f t="shared" si="7"/>
        <v>97.046200607600028</v>
      </c>
      <c r="Q481" s="119"/>
      <c r="R481" s="120"/>
      <c r="S481" s="120"/>
      <c r="T481" s="17">
        <v>1655626.37</v>
      </c>
      <c r="U481" s="18">
        <v>2289054.04</v>
      </c>
      <c r="V481" s="18">
        <v>2228275.04</v>
      </c>
      <c r="W481" s="18">
        <v>2132350.81</v>
      </c>
      <c r="X481" s="18">
        <v>4273533.3899999997</v>
      </c>
      <c r="Y481" s="18">
        <v>1911399.45</v>
      </c>
      <c r="Z481" s="18">
        <v>2088484.81</v>
      </c>
      <c r="AA481" s="18">
        <v>2434966</v>
      </c>
      <c r="AB481" s="18">
        <v>2645586.06</v>
      </c>
      <c r="AC481" s="18">
        <v>1860640</v>
      </c>
      <c r="AD481" s="18">
        <v>2004118.64</v>
      </c>
      <c r="AE481" s="18">
        <v>527115.39</v>
      </c>
      <c r="AF481" s="16" t="s">
        <v>0</v>
      </c>
    </row>
    <row r="482" spans="1:32" ht="22.5" x14ac:dyDescent="0.2">
      <c r="A482" s="29" t="s">
        <v>77</v>
      </c>
      <c r="B482" s="116" t="s">
        <v>78</v>
      </c>
      <c r="C482" s="116"/>
      <c r="D482" s="116"/>
      <c r="E482" s="116"/>
      <c r="F482" s="116"/>
      <c r="G482" s="116"/>
      <c r="H482" s="116"/>
      <c r="I482" s="30">
        <v>607</v>
      </c>
      <c r="J482" s="31">
        <v>7</v>
      </c>
      <c r="K482" s="31">
        <v>3</v>
      </c>
      <c r="L482" s="32" t="s">
        <v>78</v>
      </c>
      <c r="M482" s="30" t="s">
        <v>0</v>
      </c>
      <c r="N482" s="33">
        <v>10736536.74</v>
      </c>
      <c r="O482" s="33">
        <v>10368964.27</v>
      </c>
      <c r="P482" s="33">
        <f t="shared" si="7"/>
        <v>96.576433547415945</v>
      </c>
      <c r="Q482" s="119"/>
      <c r="R482" s="120"/>
      <c r="S482" s="120"/>
      <c r="T482" s="17">
        <v>1447015.27</v>
      </c>
      <c r="U482" s="18">
        <v>1969120.89</v>
      </c>
      <c r="V482" s="18">
        <v>1914275.04</v>
      </c>
      <c r="W482" s="18">
        <v>1848976.76</v>
      </c>
      <c r="X482" s="18">
        <v>3413533.39</v>
      </c>
      <c r="Y482" s="18">
        <v>1557924.16</v>
      </c>
      <c r="Z482" s="18">
        <v>1732786.66</v>
      </c>
      <c r="AA482" s="18">
        <v>2120966</v>
      </c>
      <c r="AB482" s="18">
        <v>2182432.19</v>
      </c>
      <c r="AC482" s="18">
        <v>1650640</v>
      </c>
      <c r="AD482" s="18">
        <v>1647256.25</v>
      </c>
      <c r="AE482" s="18">
        <v>415915.39</v>
      </c>
      <c r="AF482" s="16" t="s">
        <v>0</v>
      </c>
    </row>
    <row r="483" spans="1:32" ht="22.5" x14ac:dyDescent="0.2">
      <c r="A483" s="29" t="s">
        <v>76</v>
      </c>
      <c r="B483" s="116" t="s">
        <v>75</v>
      </c>
      <c r="C483" s="116"/>
      <c r="D483" s="116"/>
      <c r="E483" s="116"/>
      <c r="F483" s="116"/>
      <c r="G483" s="116"/>
      <c r="H483" s="116"/>
      <c r="I483" s="30">
        <v>607</v>
      </c>
      <c r="J483" s="31">
        <v>7</v>
      </c>
      <c r="K483" s="31">
        <v>3</v>
      </c>
      <c r="L483" s="32" t="s">
        <v>75</v>
      </c>
      <c r="M483" s="30" t="s">
        <v>0</v>
      </c>
      <c r="N483" s="33">
        <v>10736536.74</v>
      </c>
      <c r="O483" s="33">
        <v>10368964.27</v>
      </c>
      <c r="P483" s="33">
        <f t="shared" si="7"/>
        <v>96.576433547415945</v>
      </c>
      <c r="Q483" s="119"/>
      <c r="R483" s="120"/>
      <c r="S483" s="120"/>
      <c r="T483" s="17">
        <v>1447015.27</v>
      </c>
      <c r="U483" s="18">
        <v>1969120.89</v>
      </c>
      <c r="V483" s="18">
        <v>1914275.04</v>
      </c>
      <c r="W483" s="18">
        <v>1848976.76</v>
      </c>
      <c r="X483" s="18">
        <v>3413533.39</v>
      </c>
      <c r="Y483" s="18">
        <v>1557924.16</v>
      </c>
      <c r="Z483" s="18">
        <v>1732786.66</v>
      </c>
      <c r="AA483" s="18">
        <v>2120966</v>
      </c>
      <c r="AB483" s="18">
        <v>2182432.19</v>
      </c>
      <c r="AC483" s="18">
        <v>1650640</v>
      </c>
      <c r="AD483" s="18">
        <v>1647256.25</v>
      </c>
      <c r="AE483" s="18">
        <v>415915.39</v>
      </c>
      <c r="AF483" s="16" t="s">
        <v>0</v>
      </c>
    </row>
    <row r="484" spans="1:32" x14ac:dyDescent="0.2">
      <c r="A484" s="29" t="s">
        <v>182</v>
      </c>
      <c r="B484" s="116" t="s">
        <v>182</v>
      </c>
      <c r="C484" s="116"/>
      <c r="D484" s="116"/>
      <c r="E484" s="116"/>
      <c r="F484" s="116"/>
      <c r="G484" s="116"/>
      <c r="H484" s="116"/>
      <c r="I484" s="30">
        <v>607</v>
      </c>
      <c r="J484" s="31">
        <v>7</v>
      </c>
      <c r="K484" s="31">
        <v>3</v>
      </c>
      <c r="L484" s="32" t="s">
        <v>75</v>
      </c>
      <c r="M484" s="30" t="s">
        <v>183</v>
      </c>
      <c r="N484" s="33">
        <v>9696611.6400000006</v>
      </c>
      <c r="O484" s="33">
        <v>9453372.0999999996</v>
      </c>
      <c r="P484" s="33">
        <f t="shared" si="7"/>
        <v>97.49149961831408</v>
      </c>
      <c r="Q484" s="119"/>
      <c r="R484" s="120"/>
      <c r="S484" s="120"/>
      <c r="T484" s="17">
        <v>1298544</v>
      </c>
      <c r="U484" s="18">
        <v>1793809.94</v>
      </c>
      <c r="V484" s="18">
        <v>1716660</v>
      </c>
      <c r="W484" s="18">
        <v>1427160</v>
      </c>
      <c r="X484" s="18">
        <v>3246690.92</v>
      </c>
      <c r="Y484" s="18">
        <v>1326817.44</v>
      </c>
      <c r="Z484" s="18">
        <v>1528201.21</v>
      </c>
      <c r="AA484" s="18">
        <v>1819401</v>
      </c>
      <c r="AB484" s="18">
        <v>1727657.36</v>
      </c>
      <c r="AC484" s="18">
        <v>1410660</v>
      </c>
      <c r="AD484" s="18">
        <v>1468678.45</v>
      </c>
      <c r="AE484" s="18">
        <v>332413.68</v>
      </c>
      <c r="AF484" s="16" t="s">
        <v>0</v>
      </c>
    </row>
    <row r="485" spans="1:32" ht="22.5" x14ac:dyDescent="0.2">
      <c r="A485" s="29" t="s">
        <v>1</v>
      </c>
      <c r="B485" s="116" t="s">
        <v>1</v>
      </c>
      <c r="C485" s="116"/>
      <c r="D485" s="116"/>
      <c r="E485" s="116"/>
      <c r="F485" s="116"/>
      <c r="G485" s="116"/>
      <c r="H485" s="116"/>
      <c r="I485" s="30">
        <v>607</v>
      </c>
      <c r="J485" s="31">
        <v>7</v>
      </c>
      <c r="K485" s="31">
        <v>3</v>
      </c>
      <c r="L485" s="32" t="s">
        <v>75</v>
      </c>
      <c r="M485" s="30" t="s">
        <v>2</v>
      </c>
      <c r="N485" s="33">
        <v>867227.5</v>
      </c>
      <c r="O485" s="33">
        <v>747869.57</v>
      </c>
      <c r="P485" s="33">
        <f t="shared" si="7"/>
        <v>86.236837508035663</v>
      </c>
      <c r="Q485" s="119"/>
      <c r="R485" s="120"/>
      <c r="S485" s="120"/>
      <c r="T485" s="17">
        <v>145460</v>
      </c>
      <c r="U485" s="18">
        <v>170130.77</v>
      </c>
      <c r="V485" s="18">
        <v>197615.04</v>
      </c>
      <c r="W485" s="18">
        <v>306625.63</v>
      </c>
      <c r="X485" s="18">
        <v>160892.47</v>
      </c>
      <c r="Y485" s="18">
        <v>151918.26999999999</v>
      </c>
      <c r="Z485" s="18">
        <v>196034.5</v>
      </c>
      <c r="AA485" s="18">
        <v>301565</v>
      </c>
      <c r="AB485" s="18">
        <v>360974.83</v>
      </c>
      <c r="AC485" s="18">
        <v>239980</v>
      </c>
      <c r="AD485" s="18">
        <v>178548.03</v>
      </c>
      <c r="AE485" s="18">
        <v>9703.4599999999991</v>
      </c>
      <c r="AF485" s="16" t="s">
        <v>0</v>
      </c>
    </row>
    <row r="486" spans="1:32" x14ac:dyDescent="0.2">
      <c r="A486" s="29" t="s">
        <v>14</v>
      </c>
      <c r="B486" s="116" t="s">
        <v>14</v>
      </c>
      <c r="C486" s="116"/>
      <c r="D486" s="116"/>
      <c r="E486" s="116"/>
      <c r="F486" s="116"/>
      <c r="G486" s="116"/>
      <c r="H486" s="116"/>
      <c r="I486" s="30">
        <v>607</v>
      </c>
      <c r="J486" s="31">
        <v>7</v>
      </c>
      <c r="K486" s="31">
        <v>3</v>
      </c>
      <c r="L486" s="32" t="s">
        <v>75</v>
      </c>
      <c r="M486" s="30" t="s">
        <v>15</v>
      </c>
      <c r="N486" s="33">
        <v>172697.60000000001</v>
      </c>
      <c r="O486" s="33">
        <v>167722.6</v>
      </c>
      <c r="P486" s="33">
        <f t="shared" si="7"/>
        <v>97.119241958197449</v>
      </c>
      <c r="Q486" s="119"/>
      <c r="R486" s="120"/>
      <c r="S486" s="120"/>
      <c r="T486" s="17">
        <v>3011.27</v>
      </c>
      <c r="U486" s="18">
        <v>5180.18</v>
      </c>
      <c r="V486" s="18">
        <v>0</v>
      </c>
      <c r="W486" s="18">
        <v>115191.13</v>
      </c>
      <c r="X486" s="18">
        <v>5950</v>
      </c>
      <c r="Y486" s="18">
        <v>79188.45</v>
      </c>
      <c r="Z486" s="18">
        <v>8550.9500000000007</v>
      </c>
      <c r="AA486" s="18">
        <v>0</v>
      </c>
      <c r="AB486" s="18">
        <v>93800</v>
      </c>
      <c r="AC486" s="18">
        <v>0</v>
      </c>
      <c r="AD486" s="18">
        <v>29.77</v>
      </c>
      <c r="AE486" s="18">
        <v>73798.25</v>
      </c>
      <c r="AF486" s="16" t="s">
        <v>0</v>
      </c>
    </row>
    <row r="487" spans="1:32" ht="22.5" x14ac:dyDescent="0.2">
      <c r="A487" s="29" t="s">
        <v>197</v>
      </c>
      <c r="B487" s="116" t="s">
        <v>198</v>
      </c>
      <c r="C487" s="116"/>
      <c r="D487" s="116"/>
      <c r="E487" s="116"/>
      <c r="F487" s="116"/>
      <c r="G487" s="116"/>
      <c r="H487" s="116"/>
      <c r="I487" s="30">
        <v>607</v>
      </c>
      <c r="J487" s="31">
        <v>7</v>
      </c>
      <c r="K487" s="31">
        <v>3</v>
      </c>
      <c r="L487" s="32" t="s">
        <v>198</v>
      </c>
      <c r="M487" s="30" t="s">
        <v>0</v>
      </c>
      <c r="N487" s="33">
        <v>2357168.98</v>
      </c>
      <c r="O487" s="33">
        <v>2337979.65</v>
      </c>
      <c r="P487" s="33">
        <f t="shared" si="7"/>
        <v>99.185916234142866</v>
      </c>
      <c r="Q487" s="119"/>
      <c r="R487" s="120"/>
      <c r="S487" s="120"/>
      <c r="T487" s="17">
        <v>208611.1</v>
      </c>
      <c r="U487" s="18">
        <v>319933.15000000002</v>
      </c>
      <c r="V487" s="18">
        <v>314000</v>
      </c>
      <c r="W487" s="18">
        <v>283374.05</v>
      </c>
      <c r="X487" s="18">
        <v>860000</v>
      </c>
      <c r="Y487" s="18">
        <v>353475.29</v>
      </c>
      <c r="Z487" s="18">
        <v>355698.15</v>
      </c>
      <c r="AA487" s="18">
        <v>314000</v>
      </c>
      <c r="AB487" s="18">
        <v>463153.87</v>
      </c>
      <c r="AC487" s="18">
        <v>210000</v>
      </c>
      <c r="AD487" s="18">
        <v>356862.39</v>
      </c>
      <c r="AE487" s="18">
        <v>111200</v>
      </c>
      <c r="AF487" s="16" t="s">
        <v>0</v>
      </c>
    </row>
    <row r="488" spans="1:32" ht="22.5" x14ac:dyDescent="0.2">
      <c r="A488" s="29" t="s">
        <v>196</v>
      </c>
      <c r="B488" s="116" t="s">
        <v>195</v>
      </c>
      <c r="C488" s="116"/>
      <c r="D488" s="116"/>
      <c r="E488" s="116"/>
      <c r="F488" s="116"/>
      <c r="G488" s="116"/>
      <c r="H488" s="116"/>
      <c r="I488" s="30">
        <v>607</v>
      </c>
      <c r="J488" s="31">
        <v>7</v>
      </c>
      <c r="K488" s="31">
        <v>3</v>
      </c>
      <c r="L488" s="32" t="s">
        <v>195</v>
      </c>
      <c r="M488" s="30" t="s">
        <v>0</v>
      </c>
      <c r="N488" s="33">
        <v>2357168.98</v>
      </c>
      <c r="O488" s="33">
        <v>2337979.65</v>
      </c>
      <c r="P488" s="33">
        <f t="shared" si="7"/>
        <v>99.185916234142866</v>
      </c>
      <c r="Q488" s="119"/>
      <c r="R488" s="120"/>
      <c r="S488" s="120"/>
      <c r="T488" s="17">
        <v>208611.1</v>
      </c>
      <c r="U488" s="18">
        <v>319933.15000000002</v>
      </c>
      <c r="V488" s="18">
        <v>314000</v>
      </c>
      <c r="W488" s="18">
        <v>283374.05</v>
      </c>
      <c r="X488" s="18">
        <v>860000</v>
      </c>
      <c r="Y488" s="18">
        <v>353475.29</v>
      </c>
      <c r="Z488" s="18">
        <v>355698.15</v>
      </c>
      <c r="AA488" s="18">
        <v>314000</v>
      </c>
      <c r="AB488" s="18">
        <v>463153.87</v>
      </c>
      <c r="AC488" s="18">
        <v>210000</v>
      </c>
      <c r="AD488" s="18">
        <v>356862.39</v>
      </c>
      <c r="AE488" s="18">
        <v>111200</v>
      </c>
      <c r="AF488" s="16" t="s">
        <v>0</v>
      </c>
    </row>
    <row r="489" spans="1:32" x14ac:dyDescent="0.2">
      <c r="A489" s="29" t="s">
        <v>182</v>
      </c>
      <c r="B489" s="116" t="s">
        <v>182</v>
      </c>
      <c r="C489" s="116"/>
      <c r="D489" s="116"/>
      <c r="E489" s="116"/>
      <c r="F489" s="116"/>
      <c r="G489" s="116"/>
      <c r="H489" s="116"/>
      <c r="I489" s="30">
        <v>607</v>
      </c>
      <c r="J489" s="31">
        <v>7</v>
      </c>
      <c r="K489" s="31">
        <v>3</v>
      </c>
      <c r="L489" s="32" t="s">
        <v>195</v>
      </c>
      <c r="M489" s="30" t="s">
        <v>183</v>
      </c>
      <c r="N489" s="33">
        <v>2357168.98</v>
      </c>
      <c r="O489" s="33">
        <v>2337979.65</v>
      </c>
      <c r="P489" s="33">
        <f t="shared" si="7"/>
        <v>99.185916234142866</v>
      </c>
      <c r="Q489" s="119"/>
      <c r="R489" s="120"/>
      <c r="S489" s="120"/>
      <c r="T489" s="17">
        <v>208611.1</v>
      </c>
      <c r="U489" s="18">
        <v>319933.15000000002</v>
      </c>
      <c r="V489" s="18">
        <v>314000</v>
      </c>
      <c r="W489" s="18">
        <v>283374.05</v>
      </c>
      <c r="X489" s="18">
        <v>860000</v>
      </c>
      <c r="Y489" s="18">
        <v>353475.29</v>
      </c>
      <c r="Z489" s="18">
        <v>355698.15</v>
      </c>
      <c r="AA489" s="18">
        <v>314000</v>
      </c>
      <c r="AB489" s="18">
        <v>463153.87</v>
      </c>
      <c r="AC489" s="18">
        <v>210000</v>
      </c>
      <c r="AD489" s="18">
        <v>356862.39</v>
      </c>
      <c r="AE489" s="18">
        <v>111200</v>
      </c>
      <c r="AF489" s="16" t="s">
        <v>0</v>
      </c>
    </row>
    <row r="490" spans="1:32" x14ac:dyDescent="0.2">
      <c r="A490" s="29" t="s">
        <v>70</v>
      </c>
      <c r="B490" s="116" t="s">
        <v>70</v>
      </c>
      <c r="C490" s="116"/>
      <c r="D490" s="116"/>
      <c r="E490" s="116"/>
      <c r="F490" s="116"/>
      <c r="G490" s="116"/>
      <c r="H490" s="116"/>
      <c r="I490" s="30">
        <v>607</v>
      </c>
      <c r="J490" s="31">
        <v>7</v>
      </c>
      <c r="K490" s="31">
        <v>7</v>
      </c>
      <c r="L490" s="32" t="s">
        <v>0</v>
      </c>
      <c r="M490" s="30" t="s">
        <v>0</v>
      </c>
      <c r="N490" s="33">
        <v>94500</v>
      </c>
      <c r="O490" s="33">
        <v>81900</v>
      </c>
      <c r="P490" s="33">
        <f t="shared" si="7"/>
        <v>86.666666666666671</v>
      </c>
      <c r="Q490" s="119"/>
      <c r="R490" s="120"/>
      <c r="S490" s="120"/>
      <c r="T490" s="17">
        <v>0</v>
      </c>
      <c r="U490" s="18">
        <v>0</v>
      </c>
      <c r="V490" s="18">
        <v>0</v>
      </c>
      <c r="W490" s="18">
        <v>0</v>
      </c>
      <c r="X490" s="18">
        <v>94500</v>
      </c>
      <c r="Y490" s="18">
        <v>0</v>
      </c>
      <c r="Z490" s="18">
        <v>0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6" t="s">
        <v>0</v>
      </c>
    </row>
    <row r="491" spans="1:32" x14ac:dyDescent="0.2">
      <c r="A491" s="29" t="s">
        <v>68</v>
      </c>
      <c r="B491" s="116" t="s">
        <v>69</v>
      </c>
      <c r="C491" s="116"/>
      <c r="D491" s="116"/>
      <c r="E491" s="116"/>
      <c r="F491" s="116"/>
      <c r="G491" s="116"/>
      <c r="H491" s="116"/>
      <c r="I491" s="30">
        <v>607</v>
      </c>
      <c r="J491" s="31">
        <v>7</v>
      </c>
      <c r="K491" s="31">
        <v>7</v>
      </c>
      <c r="L491" s="32" t="s">
        <v>69</v>
      </c>
      <c r="M491" s="30" t="s">
        <v>0</v>
      </c>
      <c r="N491" s="33">
        <v>94500</v>
      </c>
      <c r="O491" s="33">
        <v>81900</v>
      </c>
      <c r="P491" s="33">
        <f t="shared" si="7"/>
        <v>86.666666666666671</v>
      </c>
      <c r="Q491" s="119"/>
      <c r="R491" s="120"/>
      <c r="S491" s="120"/>
      <c r="T491" s="17">
        <v>0</v>
      </c>
      <c r="U491" s="18">
        <v>0</v>
      </c>
      <c r="V491" s="18">
        <v>0</v>
      </c>
      <c r="W491" s="18">
        <v>0</v>
      </c>
      <c r="X491" s="18">
        <v>94500</v>
      </c>
      <c r="Y491" s="18">
        <v>0</v>
      </c>
      <c r="Z491" s="18">
        <v>0</v>
      </c>
      <c r="AA491" s="18">
        <v>0</v>
      </c>
      <c r="AB491" s="18">
        <v>0</v>
      </c>
      <c r="AC491" s="18">
        <v>0</v>
      </c>
      <c r="AD491" s="18">
        <v>0</v>
      </c>
      <c r="AE491" s="18">
        <v>0</v>
      </c>
      <c r="AF491" s="16" t="s">
        <v>0</v>
      </c>
    </row>
    <row r="492" spans="1:32" ht="33.75" x14ac:dyDescent="0.2">
      <c r="A492" s="29" t="s">
        <v>66</v>
      </c>
      <c r="B492" s="116" t="s">
        <v>67</v>
      </c>
      <c r="C492" s="116"/>
      <c r="D492" s="116"/>
      <c r="E492" s="116"/>
      <c r="F492" s="116"/>
      <c r="G492" s="116"/>
      <c r="H492" s="116"/>
      <c r="I492" s="30">
        <v>607</v>
      </c>
      <c r="J492" s="31">
        <v>7</v>
      </c>
      <c r="K492" s="31">
        <v>7</v>
      </c>
      <c r="L492" s="32" t="s">
        <v>67</v>
      </c>
      <c r="M492" s="30" t="s">
        <v>0</v>
      </c>
      <c r="N492" s="33">
        <v>94500</v>
      </c>
      <c r="O492" s="33">
        <v>81900</v>
      </c>
      <c r="P492" s="33">
        <f t="shared" si="7"/>
        <v>86.666666666666671</v>
      </c>
      <c r="Q492" s="119"/>
      <c r="R492" s="120"/>
      <c r="S492" s="120"/>
      <c r="T492" s="17">
        <v>0</v>
      </c>
      <c r="U492" s="18">
        <v>0</v>
      </c>
      <c r="V492" s="18">
        <v>0</v>
      </c>
      <c r="W492" s="18">
        <v>0</v>
      </c>
      <c r="X492" s="18">
        <v>94500</v>
      </c>
      <c r="Y492" s="18">
        <v>0</v>
      </c>
      <c r="Z492" s="18">
        <v>0</v>
      </c>
      <c r="AA492" s="18">
        <v>0</v>
      </c>
      <c r="AB492" s="18">
        <v>0</v>
      </c>
      <c r="AC492" s="18">
        <v>0</v>
      </c>
      <c r="AD492" s="18">
        <v>0</v>
      </c>
      <c r="AE492" s="18">
        <v>0</v>
      </c>
      <c r="AF492" s="16" t="s">
        <v>0</v>
      </c>
    </row>
    <row r="493" spans="1:32" x14ac:dyDescent="0.2">
      <c r="A493" s="29" t="s">
        <v>64</v>
      </c>
      <c r="B493" s="116" t="s">
        <v>65</v>
      </c>
      <c r="C493" s="116"/>
      <c r="D493" s="116"/>
      <c r="E493" s="116"/>
      <c r="F493" s="116"/>
      <c r="G493" s="116"/>
      <c r="H493" s="116"/>
      <c r="I493" s="30">
        <v>607</v>
      </c>
      <c r="J493" s="31">
        <v>7</v>
      </c>
      <c r="K493" s="31">
        <v>7</v>
      </c>
      <c r="L493" s="32" t="s">
        <v>65</v>
      </c>
      <c r="M493" s="30" t="s">
        <v>0</v>
      </c>
      <c r="N493" s="33">
        <v>94500</v>
      </c>
      <c r="O493" s="33">
        <v>81900</v>
      </c>
      <c r="P493" s="33">
        <f t="shared" si="7"/>
        <v>86.666666666666671</v>
      </c>
      <c r="Q493" s="119"/>
      <c r="R493" s="120"/>
      <c r="S493" s="120"/>
      <c r="T493" s="17">
        <v>0</v>
      </c>
      <c r="U493" s="18">
        <v>0</v>
      </c>
      <c r="V493" s="18">
        <v>0</v>
      </c>
      <c r="W493" s="18">
        <v>0</v>
      </c>
      <c r="X493" s="18">
        <v>94500</v>
      </c>
      <c r="Y493" s="18">
        <v>0</v>
      </c>
      <c r="Z493" s="18">
        <v>0</v>
      </c>
      <c r="AA493" s="18">
        <v>0</v>
      </c>
      <c r="AB493" s="18">
        <v>0</v>
      </c>
      <c r="AC493" s="18">
        <v>0</v>
      </c>
      <c r="AD493" s="18">
        <v>0</v>
      </c>
      <c r="AE493" s="18">
        <v>0</v>
      </c>
      <c r="AF493" s="16" t="s">
        <v>0</v>
      </c>
    </row>
    <row r="494" spans="1:32" ht="22.5" x14ac:dyDescent="0.2">
      <c r="A494" s="29" t="s">
        <v>63</v>
      </c>
      <c r="B494" s="116" t="s">
        <v>62</v>
      </c>
      <c r="C494" s="116"/>
      <c r="D494" s="116"/>
      <c r="E494" s="116"/>
      <c r="F494" s="116"/>
      <c r="G494" s="116"/>
      <c r="H494" s="116"/>
      <c r="I494" s="30">
        <v>607</v>
      </c>
      <c r="J494" s="31">
        <v>7</v>
      </c>
      <c r="K494" s="31">
        <v>7</v>
      </c>
      <c r="L494" s="32" t="s">
        <v>62</v>
      </c>
      <c r="M494" s="30" t="s">
        <v>0</v>
      </c>
      <c r="N494" s="33">
        <v>94500</v>
      </c>
      <c r="O494" s="33">
        <v>81900</v>
      </c>
      <c r="P494" s="33">
        <f t="shared" si="7"/>
        <v>86.666666666666671</v>
      </c>
      <c r="Q494" s="119"/>
      <c r="R494" s="120"/>
      <c r="S494" s="120"/>
      <c r="T494" s="17">
        <v>0</v>
      </c>
      <c r="U494" s="18">
        <v>0</v>
      </c>
      <c r="V494" s="18">
        <v>0</v>
      </c>
      <c r="W494" s="18">
        <v>0</v>
      </c>
      <c r="X494" s="18">
        <v>94500</v>
      </c>
      <c r="Y494" s="18">
        <v>0</v>
      </c>
      <c r="Z494" s="18">
        <v>0</v>
      </c>
      <c r="AA494" s="18">
        <v>0</v>
      </c>
      <c r="AB494" s="18">
        <v>0</v>
      </c>
      <c r="AC494" s="18">
        <v>0</v>
      </c>
      <c r="AD494" s="18">
        <v>0</v>
      </c>
      <c r="AE494" s="18">
        <v>0</v>
      </c>
      <c r="AF494" s="16" t="s">
        <v>0</v>
      </c>
    </row>
    <row r="495" spans="1:32" ht="22.5" x14ac:dyDescent="0.2">
      <c r="A495" s="29" t="s">
        <v>1</v>
      </c>
      <c r="B495" s="116" t="s">
        <v>1</v>
      </c>
      <c r="C495" s="116"/>
      <c r="D495" s="116"/>
      <c r="E495" s="116"/>
      <c r="F495" s="116"/>
      <c r="G495" s="116"/>
      <c r="H495" s="116"/>
      <c r="I495" s="30">
        <v>607</v>
      </c>
      <c r="J495" s="31">
        <v>7</v>
      </c>
      <c r="K495" s="31">
        <v>7</v>
      </c>
      <c r="L495" s="32" t="s">
        <v>62</v>
      </c>
      <c r="M495" s="30" t="s">
        <v>2</v>
      </c>
      <c r="N495" s="33">
        <v>94500</v>
      </c>
      <c r="O495" s="33">
        <v>81900</v>
      </c>
      <c r="P495" s="33">
        <f t="shared" si="7"/>
        <v>86.666666666666671</v>
      </c>
      <c r="Q495" s="119"/>
      <c r="R495" s="120"/>
      <c r="S495" s="120"/>
      <c r="T495" s="17">
        <v>0</v>
      </c>
      <c r="U495" s="18">
        <v>0</v>
      </c>
      <c r="V495" s="18">
        <v>0</v>
      </c>
      <c r="W495" s="18">
        <v>0</v>
      </c>
      <c r="X495" s="18">
        <v>94500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6" t="s">
        <v>0</v>
      </c>
    </row>
    <row r="496" spans="1:32" x14ac:dyDescent="0.2">
      <c r="A496" s="29" t="s">
        <v>61</v>
      </c>
      <c r="B496" s="116" t="s">
        <v>61</v>
      </c>
      <c r="C496" s="116"/>
      <c r="D496" s="116"/>
      <c r="E496" s="116"/>
      <c r="F496" s="116"/>
      <c r="G496" s="116"/>
      <c r="H496" s="116"/>
      <c r="I496" s="30">
        <v>607</v>
      </c>
      <c r="J496" s="31">
        <v>7</v>
      </c>
      <c r="K496" s="31">
        <v>9</v>
      </c>
      <c r="L496" s="32" t="s">
        <v>0</v>
      </c>
      <c r="M496" s="30" t="s">
        <v>0</v>
      </c>
      <c r="N496" s="33">
        <v>64792.32</v>
      </c>
      <c r="O496" s="33">
        <v>33788.1</v>
      </c>
      <c r="P496" s="33">
        <f t="shared" si="7"/>
        <v>52.148310170094234</v>
      </c>
      <c r="Q496" s="119"/>
      <c r="R496" s="120"/>
      <c r="S496" s="120"/>
      <c r="T496" s="17">
        <v>115600</v>
      </c>
      <c r="U496" s="18">
        <v>3999.44</v>
      </c>
      <c r="V496" s="18">
        <v>82190</v>
      </c>
      <c r="W496" s="18">
        <v>112712.68</v>
      </c>
      <c r="X496" s="18">
        <v>42402.44</v>
      </c>
      <c r="Y496" s="18">
        <v>1997</v>
      </c>
      <c r="Z496" s="18">
        <v>11398.22</v>
      </c>
      <c r="AA496" s="18">
        <v>84800</v>
      </c>
      <c r="AB496" s="18">
        <v>97415</v>
      </c>
      <c r="AC496" s="18">
        <v>87800</v>
      </c>
      <c r="AD496" s="18">
        <v>4995.22</v>
      </c>
      <c r="AE496" s="18">
        <v>0</v>
      </c>
      <c r="AF496" s="16" t="s">
        <v>0</v>
      </c>
    </row>
    <row r="497" spans="1:32" x14ac:dyDescent="0.2">
      <c r="A497" s="29" t="s">
        <v>59</v>
      </c>
      <c r="B497" s="116" t="s">
        <v>60</v>
      </c>
      <c r="C497" s="116"/>
      <c r="D497" s="116"/>
      <c r="E497" s="116"/>
      <c r="F497" s="116"/>
      <c r="G497" s="116"/>
      <c r="H497" s="116"/>
      <c r="I497" s="30">
        <v>607</v>
      </c>
      <c r="J497" s="31">
        <v>7</v>
      </c>
      <c r="K497" s="31">
        <v>9</v>
      </c>
      <c r="L497" s="32" t="s">
        <v>60</v>
      </c>
      <c r="M497" s="30" t="s">
        <v>0</v>
      </c>
      <c r="N497" s="33">
        <v>64792.32</v>
      </c>
      <c r="O497" s="33">
        <v>33788.1</v>
      </c>
      <c r="P497" s="33">
        <f t="shared" si="7"/>
        <v>52.148310170094234</v>
      </c>
      <c r="Q497" s="119"/>
      <c r="R497" s="120"/>
      <c r="S497" s="120"/>
      <c r="T497" s="17">
        <v>115600</v>
      </c>
      <c r="U497" s="18">
        <v>3999.44</v>
      </c>
      <c r="V497" s="18">
        <v>82190</v>
      </c>
      <c r="W497" s="18">
        <v>112712.68</v>
      </c>
      <c r="X497" s="18">
        <v>42402.44</v>
      </c>
      <c r="Y497" s="18">
        <v>1997</v>
      </c>
      <c r="Z497" s="18">
        <v>11398.22</v>
      </c>
      <c r="AA497" s="18">
        <v>84800</v>
      </c>
      <c r="AB497" s="18">
        <v>97415</v>
      </c>
      <c r="AC497" s="18">
        <v>87800</v>
      </c>
      <c r="AD497" s="18">
        <v>4995.22</v>
      </c>
      <c r="AE497" s="18">
        <v>0</v>
      </c>
      <c r="AF497" s="16" t="s">
        <v>0</v>
      </c>
    </row>
    <row r="498" spans="1:32" x14ac:dyDescent="0.2">
      <c r="A498" s="29" t="s">
        <v>57</v>
      </c>
      <c r="B498" s="116" t="s">
        <v>58</v>
      </c>
      <c r="C498" s="116"/>
      <c r="D498" s="116"/>
      <c r="E498" s="116"/>
      <c r="F498" s="116"/>
      <c r="G498" s="116"/>
      <c r="H498" s="116"/>
      <c r="I498" s="30">
        <v>607</v>
      </c>
      <c r="J498" s="31">
        <v>7</v>
      </c>
      <c r="K498" s="31">
        <v>9</v>
      </c>
      <c r="L498" s="32" t="s">
        <v>58</v>
      </c>
      <c r="M498" s="30" t="s">
        <v>0</v>
      </c>
      <c r="N498" s="33">
        <v>64792.32</v>
      </c>
      <c r="O498" s="33">
        <v>33788.1</v>
      </c>
      <c r="P498" s="33">
        <f t="shared" si="7"/>
        <v>52.148310170094234</v>
      </c>
      <c r="Q498" s="119"/>
      <c r="R498" s="120"/>
      <c r="S498" s="120"/>
      <c r="T498" s="17">
        <v>115600</v>
      </c>
      <c r="U498" s="18">
        <v>3999.44</v>
      </c>
      <c r="V498" s="18">
        <v>82190</v>
      </c>
      <c r="W498" s="18">
        <v>112712.68</v>
      </c>
      <c r="X498" s="18">
        <v>42402.44</v>
      </c>
      <c r="Y498" s="18">
        <v>1997</v>
      </c>
      <c r="Z498" s="18">
        <v>11398.22</v>
      </c>
      <c r="AA498" s="18">
        <v>84800</v>
      </c>
      <c r="AB498" s="18">
        <v>97415</v>
      </c>
      <c r="AC498" s="18">
        <v>87800</v>
      </c>
      <c r="AD498" s="18">
        <v>4995.22</v>
      </c>
      <c r="AE498" s="18">
        <v>0</v>
      </c>
      <c r="AF498" s="16" t="s">
        <v>0</v>
      </c>
    </row>
    <row r="499" spans="1:32" x14ac:dyDescent="0.2">
      <c r="A499" s="29" t="s">
        <v>55</v>
      </c>
      <c r="B499" s="116" t="s">
        <v>56</v>
      </c>
      <c r="C499" s="116"/>
      <c r="D499" s="116"/>
      <c r="E499" s="116"/>
      <c r="F499" s="116"/>
      <c r="G499" s="116"/>
      <c r="H499" s="116"/>
      <c r="I499" s="30">
        <v>607</v>
      </c>
      <c r="J499" s="31">
        <v>7</v>
      </c>
      <c r="K499" s="31">
        <v>9</v>
      </c>
      <c r="L499" s="32" t="s">
        <v>56</v>
      </c>
      <c r="M499" s="30" t="s">
        <v>0</v>
      </c>
      <c r="N499" s="33">
        <v>38792.32</v>
      </c>
      <c r="O499" s="33">
        <v>33788.1</v>
      </c>
      <c r="P499" s="33">
        <f t="shared" si="7"/>
        <v>87.099972365664129</v>
      </c>
      <c r="Q499" s="119"/>
      <c r="R499" s="120"/>
      <c r="S499" s="120"/>
      <c r="T499" s="17">
        <v>39600</v>
      </c>
      <c r="U499" s="18">
        <v>3999.44</v>
      </c>
      <c r="V499" s="18">
        <v>7190</v>
      </c>
      <c r="W499" s="18">
        <v>36712.68</v>
      </c>
      <c r="X499" s="18">
        <v>16402.439999999999</v>
      </c>
      <c r="Y499" s="18">
        <v>1997</v>
      </c>
      <c r="Z499" s="18">
        <v>11398.22</v>
      </c>
      <c r="AA499" s="18">
        <v>8800</v>
      </c>
      <c r="AB499" s="18">
        <v>21415</v>
      </c>
      <c r="AC499" s="18">
        <v>12800</v>
      </c>
      <c r="AD499" s="18">
        <v>4995.22</v>
      </c>
      <c r="AE499" s="18">
        <v>0</v>
      </c>
      <c r="AF499" s="16" t="s">
        <v>0</v>
      </c>
    </row>
    <row r="500" spans="1:32" ht="22.5" x14ac:dyDescent="0.2">
      <c r="A500" s="29" t="s">
        <v>173</v>
      </c>
      <c r="B500" s="116" t="s">
        <v>172</v>
      </c>
      <c r="C500" s="116"/>
      <c r="D500" s="116"/>
      <c r="E500" s="116"/>
      <c r="F500" s="116"/>
      <c r="G500" s="116"/>
      <c r="H500" s="116"/>
      <c r="I500" s="30">
        <v>607</v>
      </c>
      <c r="J500" s="31">
        <v>7</v>
      </c>
      <c r="K500" s="31">
        <v>9</v>
      </c>
      <c r="L500" s="32" t="s">
        <v>172</v>
      </c>
      <c r="M500" s="30" t="s">
        <v>0</v>
      </c>
      <c r="N500" s="33">
        <v>38792.32</v>
      </c>
      <c r="O500" s="33">
        <v>33788.1</v>
      </c>
      <c r="P500" s="33">
        <f t="shared" si="7"/>
        <v>87.099972365664129</v>
      </c>
      <c r="Q500" s="119"/>
      <c r="R500" s="120"/>
      <c r="S500" s="120"/>
      <c r="T500" s="17">
        <v>39600</v>
      </c>
      <c r="U500" s="18">
        <v>3999.44</v>
      </c>
      <c r="V500" s="18">
        <v>7190</v>
      </c>
      <c r="W500" s="18">
        <v>36712.68</v>
      </c>
      <c r="X500" s="18">
        <v>16402.439999999999</v>
      </c>
      <c r="Y500" s="18">
        <v>1997</v>
      </c>
      <c r="Z500" s="18">
        <v>11398.22</v>
      </c>
      <c r="AA500" s="18">
        <v>8800</v>
      </c>
      <c r="AB500" s="18">
        <v>21415</v>
      </c>
      <c r="AC500" s="18">
        <v>12800</v>
      </c>
      <c r="AD500" s="18">
        <v>4995.22</v>
      </c>
      <c r="AE500" s="18">
        <v>0</v>
      </c>
      <c r="AF500" s="16" t="s">
        <v>0</v>
      </c>
    </row>
    <row r="501" spans="1:32" ht="22.5" x14ac:dyDescent="0.2">
      <c r="A501" s="29" t="s">
        <v>1</v>
      </c>
      <c r="B501" s="116" t="s">
        <v>1</v>
      </c>
      <c r="C501" s="116"/>
      <c r="D501" s="116"/>
      <c r="E501" s="116"/>
      <c r="F501" s="116"/>
      <c r="G501" s="116"/>
      <c r="H501" s="116"/>
      <c r="I501" s="30">
        <v>607</v>
      </c>
      <c r="J501" s="31">
        <v>7</v>
      </c>
      <c r="K501" s="31">
        <v>9</v>
      </c>
      <c r="L501" s="32" t="s">
        <v>172</v>
      </c>
      <c r="M501" s="30" t="s">
        <v>2</v>
      </c>
      <c r="N501" s="33">
        <v>38792.32</v>
      </c>
      <c r="O501" s="33">
        <v>33788.1</v>
      </c>
      <c r="P501" s="33">
        <f t="shared" si="7"/>
        <v>87.099972365664129</v>
      </c>
      <c r="Q501" s="119"/>
      <c r="R501" s="120"/>
      <c r="S501" s="120"/>
      <c r="T501" s="17">
        <v>39600</v>
      </c>
      <c r="U501" s="18">
        <v>3999.44</v>
      </c>
      <c r="V501" s="18">
        <v>7190</v>
      </c>
      <c r="W501" s="18">
        <v>36712.68</v>
      </c>
      <c r="X501" s="18">
        <v>16402.439999999999</v>
      </c>
      <c r="Y501" s="18">
        <v>1997</v>
      </c>
      <c r="Z501" s="18">
        <v>11398.22</v>
      </c>
      <c r="AA501" s="18">
        <v>8800</v>
      </c>
      <c r="AB501" s="18">
        <v>21415</v>
      </c>
      <c r="AC501" s="18">
        <v>12800</v>
      </c>
      <c r="AD501" s="18">
        <v>4995.22</v>
      </c>
      <c r="AE501" s="18">
        <v>0</v>
      </c>
      <c r="AF501" s="16" t="s">
        <v>0</v>
      </c>
    </row>
    <row r="502" spans="1:32" ht="22.5" x14ac:dyDescent="0.2">
      <c r="A502" s="29" t="s">
        <v>193</v>
      </c>
      <c r="B502" s="116" t="s">
        <v>194</v>
      </c>
      <c r="C502" s="116"/>
      <c r="D502" s="116"/>
      <c r="E502" s="116"/>
      <c r="F502" s="116"/>
      <c r="G502" s="116"/>
      <c r="H502" s="116"/>
      <c r="I502" s="30">
        <v>607</v>
      </c>
      <c r="J502" s="31">
        <v>7</v>
      </c>
      <c r="K502" s="31">
        <v>9</v>
      </c>
      <c r="L502" s="32" t="s">
        <v>194</v>
      </c>
      <c r="M502" s="30" t="s">
        <v>0</v>
      </c>
      <c r="N502" s="33">
        <v>26000</v>
      </c>
      <c r="O502" s="33">
        <v>0</v>
      </c>
      <c r="P502" s="33">
        <f t="shared" si="7"/>
        <v>0</v>
      </c>
      <c r="Q502" s="119"/>
      <c r="R502" s="120"/>
      <c r="S502" s="120"/>
      <c r="T502" s="17">
        <v>76000</v>
      </c>
      <c r="U502" s="18">
        <v>0</v>
      </c>
      <c r="V502" s="18">
        <v>75000</v>
      </c>
      <c r="W502" s="18">
        <v>76000</v>
      </c>
      <c r="X502" s="18">
        <v>26000</v>
      </c>
      <c r="Y502" s="18">
        <v>0</v>
      </c>
      <c r="Z502" s="18">
        <v>0</v>
      </c>
      <c r="AA502" s="18">
        <v>76000</v>
      </c>
      <c r="AB502" s="18">
        <v>76000</v>
      </c>
      <c r="AC502" s="18">
        <v>75000</v>
      </c>
      <c r="AD502" s="18">
        <v>0</v>
      </c>
      <c r="AE502" s="18">
        <v>0</v>
      </c>
      <c r="AF502" s="16" t="s">
        <v>0</v>
      </c>
    </row>
    <row r="503" spans="1:32" ht="22.5" x14ac:dyDescent="0.2">
      <c r="A503" s="29" t="s">
        <v>192</v>
      </c>
      <c r="B503" s="116" t="s">
        <v>191</v>
      </c>
      <c r="C503" s="116"/>
      <c r="D503" s="116"/>
      <c r="E503" s="116"/>
      <c r="F503" s="116"/>
      <c r="G503" s="116"/>
      <c r="H503" s="116"/>
      <c r="I503" s="30">
        <v>607</v>
      </c>
      <c r="J503" s="31">
        <v>7</v>
      </c>
      <c r="K503" s="31">
        <v>9</v>
      </c>
      <c r="L503" s="32" t="s">
        <v>191</v>
      </c>
      <c r="M503" s="30" t="s">
        <v>0</v>
      </c>
      <c r="N503" s="33">
        <v>26000</v>
      </c>
      <c r="O503" s="33">
        <v>0</v>
      </c>
      <c r="P503" s="33">
        <f t="shared" si="7"/>
        <v>0</v>
      </c>
      <c r="Q503" s="119"/>
      <c r="R503" s="120"/>
      <c r="S503" s="120"/>
      <c r="T503" s="17">
        <v>76000</v>
      </c>
      <c r="U503" s="18">
        <v>0</v>
      </c>
      <c r="V503" s="18">
        <v>75000</v>
      </c>
      <c r="W503" s="18">
        <v>76000</v>
      </c>
      <c r="X503" s="18">
        <v>26000</v>
      </c>
      <c r="Y503" s="18">
        <v>0</v>
      </c>
      <c r="Z503" s="18">
        <v>0</v>
      </c>
      <c r="AA503" s="18">
        <v>76000</v>
      </c>
      <c r="AB503" s="18">
        <v>76000</v>
      </c>
      <c r="AC503" s="18">
        <v>75000</v>
      </c>
      <c r="AD503" s="18">
        <v>0</v>
      </c>
      <c r="AE503" s="18">
        <v>0</v>
      </c>
      <c r="AF503" s="16" t="s">
        <v>0</v>
      </c>
    </row>
    <row r="504" spans="1:32" ht="22.5" x14ac:dyDescent="0.2">
      <c r="A504" s="29" t="s">
        <v>1</v>
      </c>
      <c r="B504" s="116" t="s">
        <v>1</v>
      </c>
      <c r="C504" s="116"/>
      <c r="D504" s="116"/>
      <c r="E504" s="116"/>
      <c r="F504" s="116"/>
      <c r="G504" s="116"/>
      <c r="H504" s="116"/>
      <c r="I504" s="30">
        <v>607</v>
      </c>
      <c r="J504" s="31">
        <v>7</v>
      </c>
      <c r="K504" s="31">
        <v>9</v>
      </c>
      <c r="L504" s="32" t="s">
        <v>191</v>
      </c>
      <c r="M504" s="30" t="s">
        <v>2</v>
      </c>
      <c r="N504" s="33">
        <v>26000</v>
      </c>
      <c r="O504" s="33">
        <v>0</v>
      </c>
      <c r="P504" s="33">
        <f t="shared" si="7"/>
        <v>0</v>
      </c>
      <c r="Q504" s="119"/>
      <c r="R504" s="120"/>
      <c r="S504" s="120"/>
      <c r="T504" s="17">
        <v>76000</v>
      </c>
      <c r="U504" s="18">
        <v>0</v>
      </c>
      <c r="V504" s="18">
        <v>75000</v>
      </c>
      <c r="W504" s="18">
        <v>76000</v>
      </c>
      <c r="X504" s="18">
        <v>26000</v>
      </c>
      <c r="Y504" s="18">
        <v>0</v>
      </c>
      <c r="Z504" s="18">
        <v>0</v>
      </c>
      <c r="AA504" s="18">
        <v>76000</v>
      </c>
      <c r="AB504" s="18">
        <v>76000</v>
      </c>
      <c r="AC504" s="18">
        <v>75000</v>
      </c>
      <c r="AD504" s="18">
        <v>0</v>
      </c>
      <c r="AE504" s="18">
        <v>0</v>
      </c>
      <c r="AF504" s="16" t="s">
        <v>0</v>
      </c>
    </row>
    <row r="505" spans="1:32" ht="12.75" customHeight="1" x14ac:dyDescent="0.2">
      <c r="A505" s="29" t="s">
        <v>190</v>
      </c>
      <c r="B505" s="116" t="s">
        <v>190</v>
      </c>
      <c r="C505" s="116"/>
      <c r="D505" s="116"/>
      <c r="E505" s="116"/>
      <c r="F505" s="116"/>
      <c r="G505" s="116"/>
      <c r="H505" s="116"/>
      <c r="I505" s="30">
        <v>607</v>
      </c>
      <c r="J505" s="31">
        <v>8</v>
      </c>
      <c r="K505" s="31">
        <v>0</v>
      </c>
      <c r="L505" s="32" t="s">
        <v>0</v>
      </c>
      <c r="M505" s="30" t="s">
        <v>0</v>
      </c>
      <c r="N505" s="33">
        <v>16502183.68</v>
      </c>
      <c r="O505" s="33">
        <v>15793095.35</v>
      </c>
      <c r="P505" s="33">
        <f t="shared" si="7"/>
        <v>95.703063644483692</v>
      </c>
      <c r="Q505" s="119"/>
      <c r="R505" s="120"/>
      <c r="S505" s="120"/>
      <c r="T505" s="17">
        <v>2172594.88</v>
      </c>
      <c r="U505" s="18">
        <v>4015566</v>
      </c>
      <c r="V505" s="18">
        <v>2672265</v>
      </c>
      <c r="W505" s="18">
        <v>4621251.9800000004</v>
      </c>
      <c r="X505" s="18">
        <v>3770759.76</v>
      </c>
      <c r="Y505" s="18">
        <v>2158716.09</v>
      </c>
      <c r="Z505" s="18">
        <v>2786375.8</v>
      </c>
      <c r="AA505" s="18">
        <v>2799435</v>
      </c>
      <c r="AB505" s="18">
        <v>3340617.01</v>
      </c>
      <c r="AC505" s="18">
        <v>2966704.9</v>
      </c>
      <c r="AD505" s="18">
        <v>3202712.42</v>
      </c>
      <c r="AE505" s="18">
        <v>568053.61</v>
      </c>
      <c r="AF505" s="16" t="s">
        <v>0</v>
      </c>
    </row>
    <row r="506" spans="1:32" x14ac:dyDescent="0.2">
      <c r="A506" s="29" t="s">
        <v>189</v>
      </c>
      <c r="B506" s="116" t="s">
        <v>189</v>
      </c>
      <c r="C506" s="116"/>
      <c r="D506" s="116"/>
      <c r="E506" s="116"/>
      <c r="F506" s="116"/>
      <c r="G506" s="116"/>
      <c r="H506" s="116"/>
      <c r="I506" s="30">
        <v>607</v>
      </c>
      <c r="J506" s="31">
        <v>8</v>
      </c>
      <c r="K506" s="31">
        <v>1</v>
      </c>
      <c r="L506" s="32" t="s">
        <v>0</v>
      </c>
      <c r="M506" s="30" t="s">
        <v>0</v>
      </c>
      <c r="N506" s="33">
        <v>14725958.560000001</v>
      </c>
      <c r="O506" s="33">
        <v>14320536.699999999</v>
      </c>
      <c r="P506" s="33">
        <f t="shared" si="7"/>
        <v>97.246889848642894</v>
      </c>
      <c r="Q506" s="119"/>
      <c r="R506" s="120"/>
      <c r="S506" s="120"/>
      <c r="T506" s="17">
        <v>1965630</v>
      </c>
      <c r="U506" s="18">
        <v>3640514.33</v>
      </c>
      <c r="V506" s="18">
        <v>2505550</v>
      </c>
      <c r="W506" s="18">
        <v>4234274.63</v>
      </c>
      <c r="X506" s="18">
        <v>3308239.56</v>
      </c>
      <c r="Y506" s="18">
        <v>1804462.93</v>
      </c>
      <c r="Z506" s="18">
        <v>2455546.27</v>
      </c>
      <c r="AA506" s="18">
        <v>2601110</v>
      </c>
      <c r="AB506" s="18">
        <v>3016042.01</v>
      </c>
      <c r="AC506" s="18">
        <v>2807497.25</v>
      </c>
      <c r="AD506" s="18">
        <v>3002074.96</v>
      </c>
      <c r="AE506" s="18">
        <v>515120.51</v>
      </c>
      <c r="AF506" s="16" t="s">
        <v>0</v>
      </c>
    </row>
    <row r="507" spans="1:32" x14ac:dyDescent="0.2">
      <c r="A507" s="29" t="s">
        <v>170</v>
      </c>
      <c r="B507" s="116" t="s">
        <v>171</v>
      </c>
      <c r="C507" s="116"/>
      <c r="D507" s="116"/>
      <c r="E507" s="116"/>
      <c r="F507" s="116"/>
      <c r="G507" s="116"/>
      <c r="H507" s="116"/>
      <c r="I507" s="30">
        <v>607</v>
      </c>
      <c r="J507" s="31">
        <v>8</v>
      </c>
      <c r="K507" s="31">
        <v>1</v>
      </c>
      <c r="L507" s="32" t="s">
        <v>171</v>
      </c>
      <c r="M507" s="30" t="s">
        <v>0</v>
      </c>
      <c r="N507" s="33">
        <v>14725958.560000001</v>
      </c>
      <c r="O507" s="33">
        <v>14320536.699999999</v>
      </c>
      <c r="P507" s="33">
        <f t="shared" si="7"/>
        <v>97.246889848642894</v>
      </c>
      <c r="Q507" s="119"/>
      <c r="R507" s="120"/>
      <c r="S507" s="120"/>
      <c r="T507" s="17">
        <v>1965630</v>
      </c>
      <c r="U507" s="18">
        <v>3640514.33</v>
      </c>
      <c r="V507" s="18">
        <v>2505550</v>
      </c>
      <c r="W507" s="18">
        <v>4234274.63</v>
      </c>
      <c r="X507" s="18">
        <v>3308239.56</v>
      </c>
      <c r="Y507" s="18">
        <v>1804462.93</v>
      </c>
      <c r="Z507" s="18">
        <v>2455546.27</v>
      </c>
      <c r="AA507" s="18">
        <v>2601110</v>
      </c>
      <c r="AB507" s="18">
        <v>3016042.01</v>
      </c>
      <c r="AC507" s="18">
        <v>2807497.25</v>
      </c>
      <c r="AD507" s="18">
        <v>3002074.96</v>
      </c>
      <c r="AE507" s="18">
        <v>515120.51</v>
      </c>
      <c r="AF507" s="16" t="s">
        <v>0</v>
      </c>
    </row>
    <row r="508" spans="1:32" ht="22.5" x14ac:dyDescent="0.2">
      <c r="A508" s="29" t="s">
        <v>168</v>
      </c>
      <c r="B508" s="116" t="s">
        <v>169</v>
      </c>
      <c r="C508" s="116"/>
      <c r="D508" s="116"/>
      <c r="E508" s="116"/>
      <c r="F508" s="116"/>
      <c r="G508" s="116"/>
      <c r="H508" s="116"/>
      <c r="I508" s="30">
        <v>607</v>
      </c>
      <c r="J508" s="31">
        <v>8</v>
      </c>
      <c r="K508" s="31">
        <v>1</v>
      </c>
      <c r="L508" s="32" t="s">
        <v>169</v>
      </c>
      <c r="M508" s="30" t="s">
        <v>0</v>
      </c>
      <c r="N508" s="33">
        <v>7938366.54</v>
      </c>
      <c r="O508" s="33">
        <v>7703660.6100000003</v>
      </c>
      <c r="P508" s="33">
        <f t="shared" si="7"/>
        <v>97.043397671078068</v>
      </c>
      <c r="Q508" s="119"/>
      <c r="R508" s="120"/>
      <c r="S508" s="120"/>
      <c r="T508" s="17">
        <v>738320</v>
      </c>
      <c r="U508" s="18">
        <v>1509076.96</v>
      </c>
      <c r="V508" s="18">
        <v>1264330</v>
      </c>
      <c r="W508" s="18">
        <v>2307523.14</v>
      </c>
      <c r="X508" s="18">
        <v>1758796.52</v>
      </c>
      <c r="Y508" s="18">
        <v>1398341.96</v>
      </c>
      <c r="Z508" s="18">
        <v>1322931.8899999999</v>
      </c>
      <c r="AA508" s="18">
        <v>1299250</v>
      </c>
      <c r="AB508" s="18">
        <v>1623500.32</v>
      </c>
      <c r="AC508" s="18">
        <v>1474440</v>
      </c>
      <c r="AD508" s="18">
        <v>1607536.44</v>
      </c>
      <c r="AE508" s="18">
        <v>341682.77</v>
      </c>
      <c r="AF508" s="16" t="s">
        <v>0</v>
      </c>
    </row>
    <row r="509" spans="1:32" ht="22.5" x14ac:dyDescent="0.2">
      <c r="A509" s="29" t="s">
        <v>166</v>
      </c>
      <c r="B509" s="116" t="s">
        <v>167</v>
      </c>
      <c r="C509" s="116"/>
      <c r="D509" s="116"/>
      <c r="E509" s="116"/>
      <c r="F509" s="116"/>
      <c r="G509" s="116"/>
      <c r="H509" s="116"/>
      <c r="I509" s="30">
        <v>607</v>
      </c>
      <c r="J509" s="31">
        <v>8</v>
      </c>
      <c r="K509" s="31">
        <v>1</v>
      </c>
      <c r="L509" s="32" t="s">
        <v>167</v>
      </c>
      <c r="M509" s="30" t="s">
        <v>0</v>
      </c>
      <c r="N509" s="33">
        <v>7938366.54</v>
      </c>
      <c r="O509" s="33">
        <v>7703660.6100000003</v>
      </c>
      <c r="P509" s="33">
        <f t="shared" si="7"/>
        <v>97.043397671078068</v>
      </c>
      <c r="Q509" s="119"/>
      <c r="R509" s="120"/>
      <c r="S509" s="120"/>
      <c r="T509" s="17">
        <v>738320</v>
      </c>
      <c r="U509" s="18">
        <v>1509076.96</v>
      </c>
      <c r="V509" s="18">
        <v>1264330</v>
      </c>
      <c r="W509" s="18">
        <v>2307523.14</v>
      </c>
      <c r="X509" s="18">
        <v>1758796.52</v>
      </c>
      <c r="Y509" s="18">
        <v>1398341.96</v>
      </c>
      <c r="Z509" s="18">
        <v>1322931.8899999999</v>
      </c>
      <c r="AA509" s="18">
        <v>1299250</v>
      </c>
      <c r="AB509" s="18">
        <v>1623500.32</v>
      </c>
      <c r="AC509" s="18">
        <v>1474440</v>
      </c>
      <c r="AD509" s="18">
        <v>1607536.44</v>
      </c>
      <c r="AE509" s="18">
        <v>341682.77</v>
      </c>
      <c r="AF509" s="16" t="s">
        <v>0</v>
      </c>
    </row>
    <row r="510" spans="1:32" ht="22.5" x14ac:dyDescent="0.2">
      <c r="A510" s="29" t="s">
        <v>76</v>
      </c>
      <c r="B510" s="116" t="s">
        <v>188</v>
      </c>
      <c r="C510" s="116"/>
      <c r="D510" s="116"/>
      <c r="E510" s="116"/>
      <c r="F510" s="116"/>
      <c r="G510" s="116"/>
      <c r="H510" s="116"/>
      <c r="I510" s="30">
        <v>607</v>
      </c>
      <c r="J510" s="31">
        <v>8</v>
      </c>
      <c r="K510" s="31">
        <v>1</v>
      </c>
      <c r="L510" s="32" t="s">
        <v>188</v>
      </c>
      <c r="M510" s="30" t="s">
        <v>0</v>
      </c>
      <c r="N510" s="33">
        <v>7938366.54</v>
      </c>
      <c r="O510" s="33">
        <v>7703660.6100000003</v>
      </c>
      <c r="P510" s="33">
        <f t="shared" si="7"/>
        <v>97.043397671078068</v>
      </c>
      <c r="Q510" s="119"/>
      <c r="R510" s="120"/>
      <c r="S510" s="120"/>
      <c r="T510" s="17">
        <v>738320</v>
      </c>
      <c r="U510" s="18">
        <v>1509076.96</v>
      </c>
      <c r="V510" s="18">
        <v>1264330</v>
      </c>
      <c r="W510" s="18">
        <v>2307523.14</v>
      </c>
      <c r="X510" s="18">
        <v>1758796.52</v>
      </c>
      <c r="Y510" s="18">
        <v>1398341.96</v>
      </c>
      <c r="Z510" s="18">
        <v>1322931.8899999999</v>
      </c>
      <c r="AA510" s="18">
        <v>1299250</v>
      </c>
      <c r="AB510" s="18">
        <v>1623500.32</v>
      </c>
      <c r="AC510" s="18">
        <v>1474440</v>
      </c>
      <c r="AD510" s="18">
        <v>1607536.44</v>
      </c>
      <c r="AE510" s="18">
        <v>341682.77</v>
      </c>
      <c r="AF510" s="16" t="s">
        <v>0</v>
      </c>
    </row>
    <row r="511" spans="1:32" x14ac:dyDescent="0.2">
      <c r="A511" s="29" t="s">
        <v>182</v>
      </c>
      <c r="B511" s="116" t="s">
        <v>182</v>
      </c>
      <c r="C511" s="116"/>
      <c r="D511" s="116"/>
      <c r="E511" s="116"/>
      <c r="F511" s="116"/>
      <c r="G511" s="116"/>
      <c r="H511" s="116"/>
      <c r="I511" s="30">
        <v>607</v>
      </c>
      <c r="J511" s="31">
        <v>8</v>
      </c>
      <c r="K511" s="31">
        <v>1</v>
      </c>
      <c r="L511" s="32" t="s">
        <v>188</v>
      </c>
      <c r="M511" s="30" t="s">
        <v>183</v>
      </c>
      <c r="N511" s="33">
        <v>6482107.2300000004</v>
      </c>
      <c r="O511" s="33">
        <v>6306142.5599999996</v>
      </c>
      <c r="P511" s="33">
        <f t="shared" ref="P511:P574" si="8">O511/N511*100</f>
        <v>97.285378600563504</v>
      </c>
      <c r="Q511" s="119"/>
      <c r="R511" s="120"/>
      <c r="S511" s="120"/>
      <c r="T511" s="17">
        <v>586000</v>
      </c>
      <c r="U511" s="18">
        <v>1226521.95</v>
      </c>
      <c r="V511" s="18">
        <v>1010650</v>
      </c>
      <c r="W511" s="18">
        <v>1814322.77</v>
      </c>
      <c r="X511" s="18">
        <v>1561994.81</v>
      </c>
      <c r="Y511" s="18">
        <v>1063078.19</v>
      </c>
      <c r="Z511" s="18">
        <v>1008230.87</v>
      </c>
      <c r="AA511" s="18">
        <v>1097000</v>
      </c>
      <c r="AB511" s="18">
        <v>1097000</v>
      </c>
      <c r="AC511" s="18">
        <v>1097000</v>
      </c>
      <c r="AD511" s="18">
        <v>1323498.6399999999</v>
      </c>
      <c r="AE511" s="18">
        <v>298782.77</v>
      </c>
      <c r="AF511" s="16" t="s">
        <v>0</v>
      </c>
    </row>
    <row r="512" spans="1:32" ht="22.5" x14ac:dyDescent="0.2">
      <c r="A512" s="29" t="s">
        <v>1</v>
      </c>
      <c r="B512" s="116" t="s">
        <v>1</v>
      </c>
      <c r="C512" s="116"/>
      <c r="D512" s="116"/>
      <c r="E512" s="116"/>
      <c r="F512" s="116"/>
      <c r="G512" s="116"/>
      <c r="H512" s="116"/>
      <c r="I512" s="30">
        <v>607</v>
      </c>
      <c r="J512" s="31">
        <v>8</v>
      </c>
      <c r="K512" s="31">
        <v>1</v>
      </c>
      <c r="L512" s="32" t="s">
        <v>188</v>
      </c>
      <c r="M512" s="30" t="s">
        <v>2</v>
      </c>
      <c r="N512" s="33">
        <v>1202103.31</v>
      </c>
      <c r="O512" s="33">
        <v>1143362.05</v>
      </c>
      <c r="P512" s="33">
        <f t="shared" si="8"/>
        <v>95.113459923839656</v>
      </c>
      <c r="Q512" s="119"/>
      <c r="R512" s="120"/>
      <c r="S512" s="120"/>
      <c r="T512" s="17">
        <v>152320</v>
      </c>
      <c r="U512" s="18">
        <v>278420.61</v>
      </c>
      <c r="V512" s="18">
        <v>253680</v>
      </c>
      <c r="W512" s="18">
        <v>253650.37</v>
      </c>
      <c r="X512" s="18">
        <v>196801.71</v>
      </c>
      <c r="Y512" s="18">
        <v>239807.77</v>
      </c>
      <c r="Z512" s="18">
        <v>206701.02</v>
      </c>
      <c r="AA512" s="18">
        <v>202250</v>
      </c>
      <c r="AB512" s="18">
        <v>261906.32</v>
      </c>
      <c r="AC512" s="18">
        <v>377440</v>
      </c>
      <c r="AD512" s="18">
        <v>280372.2</v>
      </c>
      <c r="AE512" s="18">
        <v>0</v>
      </c>
      <c r="AF512" s="16" t="s">
        <v>0</v>
      </c>
    </row>
    <row r="513" spans="1:32" x14ac:dyDescent="0.2">
      <c r="A513" s="29" t="s">
        <v>14</v>
      </c>
      <c r="B513" s="116" t="s">
        <v>14</v>
      </c>
      <c r="C513" s="116"/>
      <c r="D513" s="116"/>
      <c r="E513" s="116"/>
      <c r="F513" s="116"/>
      <c r="G513" s="116"/>
      <c r="H513" s="116"/>
      <c r="I513" s="30">
        <v>607</v>
      </c>
      <c r="J513" s="31">
        <v>8</v>
      </c>
      <c r="K513" s="31">
        <v>1</v>
      </c>
      <c r="L513" s="32" t="s">
        <v>188</v>
      </c>
      <c r="M513" s="30" t="s">
        <v>15</v>
      </c>
      <c r="N513" s="33">
        <v>254156</v>
      </c>
      <c r="O513" s="33">
        <v>254156</v>
      </c>
      <c r="P513" s="33">
        <f t="shared" si="8"/>
        <v>100</v>
      </c>
      <c r="Q513" s="119"/>
      <c r="R513" s="120"/>
      <c r="S513" s="120"/>
      <c r="T513" s="17">
        <v>0</v>
      </c>
      <c r="U513" s="18">
        <v>4134.3999999999996</v>
      </c>
      <c r="V513" s="18">
        <v>0</v>
      </c>
      <c r="W513" s="18">
        <v>239550</v>
      </c>
      <c r="X513" s="18">
        <v>0</v>
      </c>
      <c r="Y513" s="18">
        <v>95456</v>
      </c>
      <c r="Z513" s="18">
        <v>108000</v>
      </c>
      <c r="AA513" s="18">
        <v>0</v>
      </c>
      <c r="AB513" s="18">
        <v>264594</v>
      </c>
      <c r="AC513" s="18">
        <v>0</v>
      </c>
      <c r="AD513" s="18">
        <v>3665.6</v>
      </c>
      <c r="AE513" s="18">
        <v>42900</v>
      </c>
      <c r="AF513" s="16" t="s">
        <v>0</v>
      </c>
    </row>
    <row r="514" spans="1:32" ht="22.5" x14ac:dyDescent="0.2">
      <c r="A514" s="29" t="s">
        <v>186</v>
      </c>
      <c r="B514" s="116" t="s">
        <v>187</v>
      </c>
      <c r="C514" s="116"/>
      <c r="D514" s="116"/>
      <c r="E514" s="116"/>
      <c r="F514" s="116"/>
      <c r="G514" s="116"/>
      <c r="H514" s="116"/>
      <c r="I514" s="30">
        <v>607</v>
      </c>
      <c r="J514" s="31">
        <v>8</v>
      </c>
      <c r="K514" s="31">
        <v>1</v>
      </c>
      <c r="L514" s="32" t="s">
        <v>187</v>
      </c>
      <c r="M514" s="30" t="s">
        <v>0</v>
      </c>
      <c r="N514" s="33">
        <v>6787592.0199999996</v>
      </c>
      <c r="O514" s="33">
        <v>6616876.0899999999</v>
      </c>
      <c r="P514" s="33">
        <f t="shared" si="8"/>
        <v>97.484882274936737</v>
      </c>
      <c r="Q514" s="119"/>
      <c r="R514" s="120"/>
      <c r="S514" s="120"/>
      <c r="T514" s="17">
        <v>1227310</v>
      </c>
      <c r="U514" s="18">
        <v>2131437.37</v>
      </c>
      <c r="V514" s="18">
        <v>1241220</v>
      </c>
      <c r="W514" s="18">
        <v>1926751.49</v>
      </c>
      <c r="X514" s="18">
        <v>1549443.04</v>
      </c>
      <c r="Y514" s="18">
        <v>406120.97</v>
      </c>
      <c r="Z514" s="18">
        <v>1132614.3799999999</v>
      </c>
      <c r="AA514" s="18">
        <v>1301860</v>
      </c>
      <c r="AB514" s="18">
        <v>1392541.69</v>
      </c>
      <c r="AC514" s="18">
        <v>1333057.25</v>
      </c>
      <c r="AD514" s="18">
        <v>1394538.52</v>
      </c>
      <c r="AE514" s="18">
        <v>173437.74</v>
      </c>
      <c r="AF514" s="16" t="s">
        <v>0</v>
      </c>
    </row>
    <row r="515" spans="1:32" ht="22.5" x14ac:dyDescent="0.2">
      <c r="A515" s="29" t="s">
        <v>184</v>
      </c>
      <c r="B515" s="116" t="s">
        <v>185</v>
      </c>
      <c r="C515" s="116"/>
      <c r="D515" s="116"/>
      <c r="E515" s="116"/>
      <c r="F515" s="116"/>
      <c r="G515" s="116"/>
      <c r="H515" s="116"/>
      <c r="I515" s="30">
        <v>607</v>
      </c>
      <c r="J515" s="31">
        <v>8</v>
      </c>
      <c r="K515" s="31">
        <v>1</v>
      </c>
      <c r="L515" s="32" t="s">
        <v>185</v>
      </c>
      <c r="M515" s="30" t="s">
        <v>0</v>
      </c>
      <c r="N515" s="33">
        <v>6787592.0199999996</v>
      </c>
      <c r="O515" s="33">
        <v>6616876.0899999999</v>
      </c>
      <c r="P515" s="33">
        <f t="shared" si="8"/>
        <v>97.484882274936737</v>
      </c>
      <c r="Q515" s="119"/>
      <c r="R515" s="120"/>
      <c r="S515" s="120"/>
      <c r="T515" s="17">
        <v>1227310</v>
      </c>
      <c r="U515" s="18">
        <v>2131437.37</v>
      </c>
      <c r="V515" s="18">
        <v>1241220</v>
      </c>
      <c r="W515" s="18">
        <v>1926751.49</v>
      </c>
      <c r="X515" s="18">
        <v>1549443.04</v>
      </c>
      <c r="Y515" s="18">
        <v>406120.97</v>
      </c>
      <c r="Z515" s="18">
        <v>1132614.3799999999</v>
      </c>
      <c r="AA515" s="18">
        <v>1301860</v>
      </c>
      <c r="AB515" s="18">
        <v>1392541.69</v>
      </c>
      <c r="AC515" s="18">
        <v>1333057.25</v>
      </c>
      <c r="AD515" s="18">
        <v>1394538.52</v>
      </c>
      <c r="AE515" s="18">
        <v>173437.74</v>
      </c>
      <c r="AF515" s="16" t="s">
        <v>0</v>
      </c>
    </row>
    <row r="516" spans="1:32" ht="22.5" x14ac:dyDescent="0.2">
      <c r="A516" s="29" t="s">
        <v>76</v>
      </c>
      <c r="B516" s="116" t="s">
        <v>181</v>
      </c>
      <c r="C516" s="116"/>
      <c r="D516" s="116"/>
      <c r="E516" s="116"/>
      <c r="F516" s="116"/>
      <c r="G516" s="116"/>
      <c r="H516" s="116"/>
      <c r="I516" s="30">
        <v>607</v>
      </c>
      <c r="J516" s="31">
        <v>8</v>
      </c>
      <c r="K516" s="31">
        <v>1</v>
      </c>
      <c r="L516" s="32" t="s">
        <v>181</v>
      </c>
      <c r="M516" s="30" t="s">
        <v>0</v>
      </c>
      <c r="N516" s="33">
        <v>6678371.9400000004</v>
      </c>
      <c r="O516" s="33">
        <v>6529876.0899999999</v>
      </c>
      <c r="P516" s="33">
        <f t="shared" si="8"/>
        <v>97.776466310440313</v>
      </c>
      <c r="Q516" s="119"/>
      <c r="R516" s="120"/>
      <c r="S516" s="120"/>
      <c r="T516" s="17">
        <v>1227310</v>
      </c>
      <c r="U516" s="18">
        <v>2131437.37</v>
      </c>
      <c r="V516" s="18">
        <v>1241220</v>
      </c>
      <c r="W516" s="18">
        <v>1926751.49</v>
      </c>
      <c r="X516" s="18">
        <v>1527222.96</v>
      </c>
      <c r="Y516" s="18">
        <v>319120.96999999997</v>
      </c>
      <c r="Z516" s="18">
        <v>1132614.3799999999</v>
      </c>
      <c r="AA516" s="18">
        <v>1301860</v>
      </c>
      <c r="AB516" s="18">
        <v>1392541.69</v>
      </c>
      <c r="AC516" s="18">
        <v>1266324.8799999999</v>
      </c>
      <c r="AD516" s="18">
        <v>1394538.52</v>
      </c>
      <c r="AE516" s="18">
        <v>173437.74</v>
      </c>
      <c r="AF516" s="16" t="s">
        <v>0</v>
      </c>
    </row>
    <row r="517" spans="1:32" x14ac:dyDescent="0.2">
      <c r="A517" s="29" t="s">
        <v>182</v>
      </c>
      <c r="B517" s="116" t="s">
        <v>182</v>
      </c>
      <c r="C517" s="116"/>
      <c r="D517" s="116"/>
      <c r="E517" s="116"/>
      <c r="F517" s="116"/>
      <c r="G517" s="116"/>
      <c r="H517" s="116"/>
      <c r="I517" s="30">
        <v>607</v>
      </c>
      <c r="J517" s="31">
        <v>8</v>
      </c>
      <c r="K517" s="31">
        <v>1</v>
      </c>
      <c r="L517" s="32" t="s">
        <v>181</v>
      </c>
      <c r="M517" s="30" t="s">
        <v>183</v>
      </c>
      <c r="N517" s="33">
        <v>6068974.5</v>
      </c>
      <c r="O517" s="33">
        <v>5971310.2199999997</v>
      </c>
      <c r="P517" s="33">
        <f t="shared" si="8"/>
        <v>98.390761404583259</v>
      </c>
      <c r="Q517" s="119"/>
      <c r="R517" s="120"/>
      <c r="S517" s="120"/>
      <c r="T517" s="17">
        <v>1118105.75</v>
      </c>
      <c r="U517" s="18">
        <v>2045596.07</v>
      </c>
      <c r="V517" s="18">
        <v>1121264.8700000001</v>
      </c>
      <c r="W517" s="18">
        <v>1750000</v>
      </c>
      <c r="X517" s="18">
        <v>1436649.96</v>
      </c>
      <c r="Y517" s="18">
        <v>184745.5</v>
      </c>
      <c r="Z517" s="18">
        <v>1022067.75</v>
      </c>
      <c r="AA517" s="18">
        <v>1172000</v>
      </c>
      <c r="AB517" s="18">
        <v>1128000</v>
      </c>
      <c r="AC517" s="18">
        <v>1176414.8799999999</v>
      </c>
      <c r="AD517" s="18">
        <v>1228964.8400000001</v>
      </c>
      <c r="AE517" s="18">
        <v>150950.38</v>
      </c>
      <c r="AF517" s="16" t="s">
        <v>0</v>
      </c>
    </row>
    <row r="518" spans="1:32" ht="22.5" x14ac:dyDescent="0.2">
      <c r="A518" s="29" t="s">
        <v>1</v>
      </c>
      <c r="B518" s="116" t="s">
        <v>1</v>
      </c>
      <c r="C518" s="116"/>
      <c r="D518" s="116"/>
      <c r="E518" s="116"/>
      <c r="F518" s="116"/>
      <c r="G518" s="116"/>
      <c r="H518" s="116"/>
      <c r="I518" s="30">
        <v>607</v>
      </c>
      <c r="J518" s="31">
        <v>8</v>
      </c>
      <c r="K518" s="31">
        <v>1</v>
      </c>
      <c r="L518" s="32" t="s">
        <v>181</v>
      </c>
      <c r="M518" s="30" t="s">
        <v>2</v>
      </c>
      <c r="N518" s="33">
        <v>591138.93000000005</v>
      </c>
      <c r="O518" s="33">
        <v>542307.36</v>
      </c>
      <c r="P518" s="33">
        <f t="shared" si="8"/>
        <v>91.739408872970003</v>
      </c>
      <c r="Q518" s="119"/>
      <c r="R518" s="120"/>
      <c r="S518" s="120"/>
      <c r="T518" s="17">
        <v>109204.25</v>
      </c>
      <c r="U518" s="18">
        <v>78449.27</v>
      </c>
      <c r="V518" s="18">
        <v>119955.13</v>
      </c>
      <c r="W518" s="18">
        <v>165210</v>
      </c>
      <c r="X518" s="18">
        <v>88573</v>
      </c>
      <c r="Y518" s="18">
        <v>134375.47</v>
      </c>
      <c r="Z518" s="18">
        <v>101940.29</v>
      </c>
      <c r="AA518" s="18">
        <v>129860</v>
      </c>
      <c r="AB518" s="18">
        <v>256541.69</v>
      </c>
      <c r="AC518" s="18">
        <v>89910</v>
      </c>
      <c r="AD518" s="18">
        <v>165346.41</v>
      </c>
      <c r="AE518" s="18">
        <v>22454.49</v>
      </c>
      <c r="AF518" s="16" t="s">
        <v>0</v>
      </c>
    </row>
    <row r="519" spans="1:32" x14ac:dyDescent="0.2">
      <c r="A519" s="29" t="s">
        <v>14</v>
      </c>
      <c r="B519" s="116" t="s">
        <v>14</v>
      </c>
      <c r="C519" s="116"/>
      <c r="D519" s="116"/>
      <c r="E519" s="116"/>
      <c r="F519" s="116"/>
      <c r="G519" s="116"/>
      <c r="H519" s="116"/>
      <c r="I519" s="30">
        <v>607</v>
      </c>
      <c r="J519" s="31">
        <v>8</v>
      </c>
      <c r="K519" s="31">
        <v>1</v>
      </c>
      <c r="L519" s="32" t="s">
        <v>181</v>
      </c>
      <c r="M519" s="30" t="s">
        <v>15</v>
      </c>
      <c r="N519" s="33">
        <v>18258.509999999998</v>
      </c>
      <c r="O519" s="33">
        <v>16258.51</v>
      </c>
      <c r="P519" s="33">
        <f t="shared" si="8"/>
        <v>89.046203660649198</v>
      </c>
      <c r="Q519" s="119"/>
      <c r="R519" s="120"/>
      <c r="S519" s="120"/>
      <c r="T519" s="17">
        <v>0</v>
      </c>
      <c r="U519" s="18">
        <v>7392.03</v>
      </c>
      <c r="V519" s="18">
        <v>0</v>
      </c>
      <c r="W519" s="18">
        <v>11541.49</v>
      </c>
      <c r="X519" s="18">
        <v>2000</v>
      </c>
      <c r="Y519" s="18">
        <v>0</v>
      </c>
      <c r="Z519" s="18">
        <v>8606.34</v>
      </c>
      <c r="AA519" s="18">
        <v>0</v>
      </c>
      <c r="AB519" s="18">
        <v>8000</v>
      </c>
      <c r="AC519" s="18">
        <v>0</v>
      </c>
      <c r="AD519" s="18">
        <v>227.27</v>
      </c>
      <c r="AE519" s="18">
        <v>32.869999999999997</v>
      </c>
      <c r="AF519" s="16" t="s">
        <v>0</v>
      </c>
    </row>
    <row r="520" spans="1:32" ht="22.5" x14ac:dyDescent="0.2">
      <c r="A520" s="29" t="s">
        <v>180</v>
      </c>
      <c r="B520" s="116" t="s">
        <v>179</v>
      </c>
      <c r="C520" s="116"/>
      <c r="D520" s="116"/>
      <c r="E520" s="116"/>
      <c r="F520" s="116"/>
      <c r="G520" s="116"/>
      <c r="H520" s="116"/>
      <c r="I520" s="30">
        <v>607</v>
      </c>
      <c r="J520" s="31">
        <v>8</v>
      </c>
      <c r="K520" s="31">
        <v>1</v>
      </c>
      <c r="L520" s="32" t="s">
        <v>179</v>
      </c>
      <c r="M520" s="30" t="s">
        <v>0</v>
      </c>
      <c r="N520" s="33">
        <v>109220.08</v>
      </c>
      <c r="O520" s="33">
        <v>87000</v>
      </c>
      <c r="P520" s="33">
        <f t="shared" si="8"/>
        <v>79.655682361704919</v>
      </c>
      <c r="Q520" s="119"/>
      <c r="R520" s="120"/>
      <c r="S520" s="120"/>
      <c r="T520" s="17">
        <v>0</v>
      </c>
      <c r="U520" s="18">
        <v>0</v>
      </c>
      <c r="V520" s="18">
        <v>0</v>
      </c>
      <c r="W520" s="18">
        <v>0</v>
      </c>
      <c r="X520" s="18">
        <v>22220.080000000002</v>
      </c>
      <c r="Y520" s="18">
        <v>87000</v>
      </c>
      <c r="Z520" s="18">
        <v>0</v>
      </c>
      <c r="AA520" s="18">
        <v>0</v>
      </c>
      <c r="AB520" s="18">
        <v>0</v>
      </c>
      <c r="AC520" s="18">
        <v>66732.37</v>
      </c>
      <c r="AD520" s="18">
        <v>0</v>
      </c>
      <c r="AE520" s="18">
        <v>0</v>
      </c>
      <c r="AF520" s="16" t="s">
        <v>0</v>
      </c>
    </row>
    <row r="521" spans="1:32" ht="22.5" x14ac:dyDescent="0.2">
      <c r="A521" s="29" t="s">
        <v>1</v>
      </c>
      <c r="B521" s="116" t="s">
        <v>1</v>
      </c>
      <c r="C521" s="116"/>
      <c r="D521" s="116"/>
      <c r="E521" s="116"/>
      <c r="F521" s="116"/>
      <c r="G521" s="116"/>
      <c r="H521" s="116"/>
      <c r="I521" s="30">
        <v>607</v>
      </c>
      <c r="J521" s="31">
        <v>8</v>
      </c>
      <c r="K521" s="31">
        <v>1</v>
      </c>
      <c r="L521" s="32" t="s">
        <v>179</v>
      </c>
      <c r="M521" s="30" t="s">
        <v>2</v>
      </c>
      <c r="N521" s="33">
        <v>109220.08</v>
      </c>
      <c r="O521" s="33">
        <v>87000</v>
      </c>
      <c r="P521" s="33">
        <f t="shared" si="8"/>
        <v>79.655682361704919</v>
      </c>
      <c r="Q521" s="119"/>
      <c r="R521" s="120"/>
      <c r="S521" s="120"/>
      <c r="T521" s="17">
        <v>0</v>
      </c>
      <c r="U521" s="18">
        <v>0</v>
      </c>
      <c r="V521" s="18">
        <v>0</v>
      </c>
      <c r="W521" s="18">
        <v>0</v>
      </c>
      <c r="X521" s="18">
        <v>22220.080000000002</v>
      </c>
      <c r="Y521" s="18">
        <v>87000</v>
      </c>
      <c r="Z521" s="18">
        <v>0</v>
      </c>
      <c r="AA521" s="18">
        <v>0</v>
      </c>
      <c r="AB521" s="18">
        <v>0</v>
      </c>
      <c r="AC521" s="18">
        <v>66732.37</v>
      </c>
      <c r="AD521" s="18">
        <v>0</v>
      </c>
      <c r="AE521" s="18">
        <v>0</v>
      </c>
      <c r="AF521" s="16" t="s">
        <v>0</v>
      </c>
    </row>
    <row r="522" spans="1:32" x14ac:dyDescent="0.2">
      <c r="A522" s="29" t="s">
        <v>178</v>
      </c>
      <c r="B522" s="116" t="s">
        <v>178</v>
      </c>
      <c r="C522" s="116"/>
      <c r="D522" s="116"/>
      <c r="E522" s="116"/>
      <c r="F522" s="116"/>
      <c r="G522" s="116"/>
      <c r="H522" s="116"/>
      <c r="I522" s="30">
        <v>607</v>
      </c>
      <c r="J522" s="31">
        <v>8</v>
      </c>
      <c r="K522" s="31">
        <v>4</v>
      </c>
      <c r="L522" s="32" t="s">
        <v>0</v>
      </c>
      <c r="M522" s="30" t="s">
        <v>0</v>
      </c>
      <c r="N522" s="33">
        <v>1776225.12</v>
      </c>
      <c r="O522" s="33">
        <v>1472558.65</v>
      </c>
      <c r="P522" s="33">
        <f t="shared" si="8"/>
        <v>82.90382978031522</v>
      </c>
      <c r="Q522" s="119"/>
      <c r="R522" s="120"/>
      <c r="S522" s="120"/>
      <c r="T522" s="17">
        <v>206964.88</v>
      </c>
      <c r="U522" s="18">
        <v>375051.67</v>
      </c>
      <c r="V522" s="18">
        <v>166715</v>
      </c>
      <c r="W522" s="18">
        <v>386977.35</v>
      </c>
      <c r="X522" s="18">
        <v>462520.2</v>
      </c>
      <c r="Y522" s="18">
        <v>354253.16</v>
      </c>
      <c r="Z522" s="18">
        <v>330829.53000000003</v>
      </c>
      <c r="AA522" s="18">
        <v>198325</v>
      </c>
      <c r="AB522" s="18">
        <v>324575</v>
      </c>
      <c r="AC522" s="18">
        <v>159207.65</v>
      </c>
      <c r="AD522" s="18">
        <v>200637.46</v>
      </c>
      <c r="AE522" s="18">
        <v>52933.1</v>
      </c>
      <c r="AF522" s="16" t="s">
        <v>0</v>
      </c>
    </row>
    <row r="523" spans="1:32" x14ac:dyDescent="0.2">
      <c r="A523" s="29" t="s">
        <v>59</v>
      </c>
      <c r="B523" s="116" t="s">
        <v>60</v>
      </c>
      <c r="C523" s="116"/>
      <c r="D523" s="116"/>
      <c r="E523" s="116"/>
      <c r="F523" s="116"/>
      <c r="G523" s="116"/>
      <c r="H523" s="116"/>
      <c r="I523" s="30">
        <v>607</v>
      </c>
      <c r="J523" s="31">
        <v>8</v>
      </c>
      <c r="K523" s="31">
        <v>4</v>
      </c>
      <c r="L523" s="32" t="s">
        <v>60</v>
      </c>
      <c r="M523" s="30" t="s">
        <v>0</v>
      </c>
      <c r="N523" s="33">
        <v>91480</v>
      </c>
      <c r="O523" s="33">
        <v>69637.08</v>
      </c>
      <c r="P523" s="33">
        <f t="shared" si="8"/>
        <v>76.122737210319201</v>
      </c>
      <c r="Q523" s="119"/>
      <c r="R523" s="120"/>
      <c r="S523" s="120"/>
      <c r="T523" s="17">
        <v>39785</v>
      </c>
      <c r="U523" s="18">
        <v>18498</v>
      </c>
      <c r="V523" s="18">
        <v>21875</v>
      </c>
      <c r="W523" s="18">
        <v>87685</v>
      </c>
      <c r="X523" s="18">
        <v>44275</v>
      </c>
      <c r="Y523" s="18">
        <v>21813</v>
      </c>
      <c r="Z523" s="18">
        <v>2298</v>
      </c>
      <c r="AA523" s="18">
        <v>21875</v>
      </c>
      <c r="AB523" s="18">
        <v>36525</v>
      </c>
      <c r="AC523" s="18">
        <v>21775</v>
      </c>
      <c r="AD523" s="18">
        <v>4596</v>
      </c>
      <c r="AE523" s="18">
        <v>0</v>
      </c>
      <c r="AF523" s="16" t="s">
        <v>0</v>
      </c>
    </row>
    <row r="524" spans="1:32" x14ac:dyDescent="0.2">
      <c r="A524" s="29" t="s">
        <v>57</v>
      </c>
      <c r="B524" s="116" t="s">
        <v>58</v>
      </c>
      <c r="C524" s="116"/>
      <c r="D524" s="116"/>
      <c r="E524" s="116"/>
      <c r="F524" s="116"/>
      <c r="G524" s="116"/>
      <c r="H524" s="116"/>
      <c r="I524" s="30">
        <v>607</v>
      </c>
      <c r="J524" s="31">
        <v>8</v>
      </c>
      <c r="K524" s="31">
        <v>4</v>
      </c>
      <c r="L524" s="32" t="s">
        <v>58</v>
      </c>
      <c r="M524" s="30" t="s">
        <v>0</v>
      </c>
      <c r="N524" s="33">
        <v>91480</v>
      </c>
      <c r="O524" s="33">
        <v>69637.08</v>
      </c>
      <c r="P524" s="33">
        <f t="shared" si="8"/>
        <v>76.122737210319201</v>
      </c>
      <c r="Q524" s="119"/>
      <c r="R524" s="120"/>
      <c r="S524" s="120"/>
      <c r="T524" s="17">
        <v>39785</v>
      </c>
      <c r="U524" s="18">
        <v>18498</v>
      </c>
      <c r="V524" s="18">
        <v>21875</v>
      </c>
      <c r="W524" s="18">
        <v>87685</v>
      </c>
      <c r="X524" s="18">
        <v>44275</v>
      </c>
      <c r="Y524" s="18">
        <v>21813</v>
      </c>
      <c r="Z524" s="18">
        <v>2298</v>
      </c>
      <c r="AA524" s="18">
        <v>21875</v>
      </c>
      <c r="AB524" s="18">
        <v>36525</v>
      </c>
      <c r="AC524" s="18">
        <v>21775</v>
      </c>
      <c r="AD524" s="18">
        <v>4596</v>
      </c>
      <c r="AE524" s="18">
        <v>0</v>
      </c>
      <c r="AF524" s="16" t="s">
        <v>0</v>
      </c>
    </row>
    <row r="525" spans="1:32" ht="22.5" x14ac:dyDescent="0.2">
      <c r="A525" s="29" t="s">
        <v>176</v>
      </c>
      <c r="B525" s="116" t="s">
        <v>177</v>
      </c>
      <c r="C525" s="116"/>
      <c r="D525" s="116"/>
      <c r="E525" s="116"/>
      <c r="F525" s="116"/>
      <c r="G525" s="116"/>
      <c r="H525" s="116"/>
      <c r="I525" s="30">
        <v>607</v>
      </c>
      <c r="J525" s="31">
        <v>8</v>
      </c>
      <c r="K525" s="31">
        <v>4</v>
      </c>
      <c r="L525" s="32" t="s">
        <v>177</v>
      </c>
      <c r="M525" s="30" t="s">
        <v>0</v>
      </c>
      <c r="N525" s="33">
        <v>12500</v>
      </c>
      <c r="O525" s="33">
        <v>12432.08</v>
      </c>
      <c r="P525" s="33">
        <f t="shared" si="8"/>
        <v>99.456639999999993</v>
      </c>
      <c r="Q525" s="119"/>
      <c r="R525" s="120"/>
      <c r="S525" s="120"/>
      <c r="T525" s="17">
        <v>0</v>
      </c>
      <c r="U525" s="18">
        <v>0</v>
      </c>
      <c r="V525" s="18">
        <v>0</v>
      </c>
      <c r="W525" s="18">
        <v>0</v>
      </c>
      <c r="X525" s="18">
        <v>12500</v>
      </c>
      <c r="Y525" s="18">
        <v>0</v>
      </c>
      <c r="Z525" s="18">
        <v>0</v>
      </c>
      <c r="AA525" s="18">
        <v>0</v>
      </c>
      <c r="AB525" s="18">
        <v>12500</v>
      </c>
      <c r="AC525" s="18">
        <v>0</v>
      </c>
      <c r="AD525" s="18">
        <v>0</v>
      </c>
      <c r="AE525" s="18">
        <v>0</v>
      </c>
      <c r="AF525" s="16" t="s">
        <v>0</v>
      </c>
    </row>
    <row r="526" spans="1:32" ht="22.5" x14ac:dyDescent="0.2">
      <c r="A526" s="29" t="s">
        <v>175</v>
      </c>
      <c r="B526" s="116" t="s">
        <v>174</v>
      </c>
      <c r="C526" s="116"/>
      <c r="D526" s="116"/>
      <c r="E526" s="116"/>
      <c r="F526" s="116"/>
      <c r="G526" s="116"/>
      <c r="H526" s="116"/>
      <c r="I526" s="30">
        <v>607</v>
      </c>
      <c r="J526" s="31">
        <v>8</v>
      </c>
      <c r="K526" s="31">
        <v>4</v>
      </c>
      <c r="L526" s="32" t="s">
        <v>174</v>
      </c>
      <c r="M526" s="30" t="s">
        <v>0</v>
      </c>
      <c r="N526" s="33">
        <v>12500</v>
      </c>
      <c r="O526" s="33">
        <v>12432.08</v>
      </c>
      <c r="P526" s="33">
        <f t="shared" si="8"/>
        <v>99.456639999999993</v>
      </c>
      <c r="Q526" s="119"/>
      <c r="R526" s="120"/>
      <c r="S526" s="120"/>
      <c r="T526" s="17">
        <v>0</v>
      </c>
      <c r="U526" s="18">
        <v>0</v>
      </c>
      <c r="V526" s="18">
        <v>0</v>
      </c>
      <c r="W526" s="18">
        <v>0</v>
      </c>
      <c r="X526" s="18">
        <v>12500</v>
      </c>
      <c r="Y526" s="18">
        <v>0</v>
      </c>
      <c r="Z526" s="18">
        <v>0</v>
      </c>
      <c r="AA526" s="18">
        <v>0</v>
      </c>
      <c r="AB526" s="18">
        <v>12500</v>
      </c>
      <c r="AC526" s="18">
        <v>0</v>
      </c>
      <c r="AD526" s="18">
        <v>0</v>
      </c>
      <c r="AE526" s="18">
        <v>0</v>
      </c>
      <c r="AF526" s="16" t="s">
        <v>0</v>
      </c>
    </row>
    <row r="527" spans="1:32" ht="22.5" x14ac:dyDescent="0.2">
      <c r="A527" s="29" t="s">
        <v>1</v>
      </c>
      <c r="B527" s="116" t="s">
        <v>1</v>
      </c>
      <c r="C527" s="116"/>
      <c r="D527" s="116"/>
      <c r="E527" s="116"/>
      <c r="F527" s="116"/>
      <c r="G527" s="116"/>
      <c r="H527" s="116"/>
      <c r="I527" s="30">
        <v>607</v>
      </c>
      <c r="J527" s="31">
        <v>8</v>
      </c>
      <c r="K527" s="31">
        <v>4</v>
      </c>
      <c r="L527" s="32" t="s">
        <v>174</v>
      </c>
      <c r="M527" s="30" t="s">
        <v>2</v>
      </c>
      <c r="N527" s="33">
        <v>12500</v>
      </c>
      <c r="O527" s="33">
        <v>12432.08</v>
      </c>
      <c r="P527" s="33">
        <f t="shared" si="8"/>
        <v>99.456639999999993</v>
      </c>
      <c r="Q527" s="119"/>
      <c r="R527" s="120"/>
      <c r="S527" s="120"/>
      <c r="T527" s="17">
        <v>0</v>
      </c>
      <c r="U527" s="18">
        <v>0</v>
      </c>
      <c r="V527" s="18">
        <v>0</v>
      </c>
      <c r="W527" s="18">
        <v>0</v>
      </c>
      <c r="X527" s="18">
        <v>12500</v>
      </c>
      <c r="Y527" s="18">
        <v>0</v>
      </c>
      <c r="Z527" s="18">
        <v>0</v>
      </c>
      <c r="AA527" s="18">
        <v>0</v>
      </c>
      <c r="AB527" s="18">
        <v>12500</v>
      </c>
      <c r="AC527" s="18">
        <v>0</v>
      </c>
      <c r="AD527" s="18">
        <v>0</v>
      </c>
      <c r="AE527" s="18">
        <v>0</v>
      </c>
      <c r="AF527" s="16" t="s">
        <v>0</v>
      </c>
    </row>
    <row r="528" spans="1:32" x14ac:dyDescent="0.2">
      <c r="A528" s="29" t="s">
        <v>55</v>
      </c>
      <c r="B528" s="116" t="s">
        <v>56</v>
      </c>
      <c r="C528" s="116"/>
      <c r="D528" s="116"/>
      <c r="E528" s="116"/>
      <c r="F528" s="116"/>
      <c r="G528" s="116"/>
      <c r="H528" s="116"/>
      <c r="I528" s="30">
        <v>607</v>
      </c>
      <c r="J528" s="31">
        <v>8</v>
      </c>
      <c r="K528" s="31">
        <v>4</v>
      </c>
      <c r="L528" s="32" t="s">
        <v>56</v>
      </c>
      <c r="M528" s="30" t="s">
        <v>0</v>
      </c>
      <c r="N528" s="33">
        <v>78980</v>
      </c>
      <c r="O528" s="33">
        <v>57205</v>
      </c>
      <c r="P528" s="33">
        <f t="shared" si="8"/>
        <v>72.429729045327932</v>
      </c>
      <c r="Q528" s="119"/>
      <c r="R528" s="120"/>
      <c r="S528" s="120"/>
      <c r="T528" s="17">
        <v>39785</v>
      </c>
      <c r="U528" s="18">
        <v>18498</v>
      </c>
      <c r="V528" s="18">
        <v>21875</v>
      </c>
      <c r="W528" s="18">
        <v>87685</v>
      </c>
      <c r="X528" s="18">
        <v>31775</v>
      </c>
      <c r="Y528" s="18">
        <v>21813</v>
      </c>
      <c r="Z528" s="18">
        <v>2298</v>
      </c>
      <c r="AA528" s="18">
        <v>21875</v>
      </c>
      <c r="AB528" s="18">
        <v>24025</v>
      </c>
      <c r="AC528" s="18">
        <v>21775</v>
      </c>
      <c r="AD528" s="18">
        <v>4596</v>
      </c>
      <c r="AE528" s="18">
        <v>0</v>
      </c>
      <c r="AF528" s="16" t="s">
        <v>0</v>
      </c>
    </row>
    <row r="529" spans="1:32" ht="22.5" x14ac:dyDescent="0.2">
      <c r="A529" s="29" t="s">
        <v>173</v>
      </c>
      <c r="B529" s="116" t="s">
        <v>172</v>
      </c>
      <c r="C529" s="116"/>
      <c r="D529" s="116"/>
      <c r="E529" s="116"/>
      <c r="F529" s="116"/>
      <c r="G529" s="116"/>
      <c r="H529" s="116"/>
      <c r="I529" s="30">
        <v>607</v>
      </c>
      <c r="J529" s="31">
        <v>8</v>
      </c>
      <c r="K529" s="31">
        <v>4</v>
      </c>
      <c r="L529" s="32" t="s">
        <v>172</v>
      </c>
      <c r="M529" s="30" t="s">
        <v>0</v>
      </c>
      <c r="N529" s="33">
        <v>78980</v>
      </c>
      <c r="O529" s="33">
        <v>57205</v>
      </c>
      <c r="P529" s="33">
        <f t="shared" si="8"/>
        <v>72.429729045327932</v>
      </c>
      <c r="Q529" s="119"/>
      <c r="R529" s="120"/>
      <c r="S529" s="120"/>
      <c r="T529" s="17">
        <v>39785</v>
      </c>
      <c r="U529" s="18">
        <v>18498</v>
      </c>
      <c r="V529" s="18">
        <v>21875</v>
      </c>
      <c r="W529" s="18">
        <v>87685</v>
      </c>
      <c r="X529" s="18">
        <v>31775</v>
      </c>
      <c r="Y529" s="18">
        <v>21813</v>
      </c>
      <c r="Z529" s="18">
        <v>2298</v>
      </c>
      <c r="AA529" s="18">
        <v>21875</v>
      </c>
      <c r="AB529" s="18">
        <v>24025</v>
      </c>
      <c r="AC529" s="18">
        <v>21775</v>
      </c>
      <c r="AD529" s="18">
        <v>4596</v>
      </c>
      <c r="AE529" s="18">
        <v>0</v>
      </c>
      <c r="AF529" s="16" t="s">
        <v>0</v>
      </c>
    </row>
    <row r="530" spans="1:32" ht="22.5" x14ac:dyDescent="0.2">
      <c r="A530" s="29" t="s">
        <v>1</v>
      </c>
      <c r="B530" s="116" t="s">
        <v>1</v>
      </c>
      <c r="C530" s="116"/>
      <c r="D530" s="116"/>
      <c r="E530" s="116"/>
      <c r="F530" s="116"/>
      <c r="G530" s="116"/>
      <c r="H530" s="116"/>
      <c r="I530" s="30">
        <v>607</v>
      </c>
      <c r="J530" s="31">
        <v>8</v>
      </c>
      <c r="K530" s="31">
        <v>4</v>
      </c>
      <c r="L530" s="32" t="s">
        <v>172</v>
      </c>
      <c r="M530" s="30" t="s">
        <v>2</v>
      </c>
      <c r="N530" s="33">
        <v>78980</v>
      </c>
      <c r="O530" s="33">
        <v>57205</v>
      </c>
      <c r="P530" s="33">
        <f t="shared" si="8"/>
        <v>72.429729045327932</v>
      </c>
      <c r="Q530" s="119"/>
      <c r="R530" s="120"/>
      <c r="S530" s="120"/>
      <c r="T530" s="17">
        <v>39785</v>
      </c>
      <c r="U530" s="18">
        <v>18498</v>
      </c>
      <c r="V530" s="18">
        <v>21875</v>
      </c>
      <c r="W530" s="18">
        <v>87685</v>
      </c>
      <c r="X530" s="18">
        <v>31775</v>
      </c>
      <c r="Y530" s="18">
        <v>21813</v>
      </c>
      <c r="Z530" s="18">
        <v>2298</v>
      </c>
      <c r="AA530" s="18">
        <v>21875</v>
      </c>
      <c r="AB530" s="18">
        <v>24025</v>
      </c>
      <c r="AC530" s="18">
        <v>21775</v>
      </c>
      <c r="AD530" s="18">
        <v>4596</v>
      </c>
      <c r="AE530" s="18">
        <v>0</v>
      </c>
      <c r="AF530" s="16" t="s">
        <v>0</v>
      </c>
    </row>
    <row r="531" spans="1:32" x14ac:dyDescent="0.2">
      <c r="A531" s="29" t="s">
        <v>170</v>
      </c>
      <c r="B531" s="116" t="s">
        <v>171</v>
      </c>
      <c r="C531" s="116"/>
      <c r="D531" s="116"/>
      <c r="E531" s="116"/>
      <c r="F531" s="116"/>
      <c r="G531" s="116"/>
      <c r="H531" s="116"/>
      <c r="I531" s="30">
        <v>607</v>
      </c>
      <c r="J531" s="31">
        <v>8</v>
      </c>
      <c r="K531" s="31">
        <v>4</v>
      </c>
      <c r="L531" s="32" t="s">
        <v>171</v>
      </c>
      <c r="M531" s="30" t="s">
        <v>0</v>
      </c>
      <c r="N531" s="33">
        <v>1684745.12</v>
      </c>
      <c r="O531" s="33">
        <v>1402921.57</v>
      </c>
      <c r="P531" s="33">
        <f t="shared" si="8"/>
        <v>83.272036425308059</v>
      </c>
      <c r="Q531" s="119"/>
      <c r="R531" s="120"/>
      <c r="S531" s="120"/>
      <c r="T531" s="17">
        <v>167179.88</v>
      </c>
      <c r="U531" s="18">
        <v>356553.67</v>
      </c>
      <c r="V531" s="18">
        <v>144840</v>
      </c>
      <c r="W531" s="18">
        <v>299292.34999999998</v>
      </c>
      <c r="X531" s="18">
        <v>418245.2</v>
      </c>
      <c r="Y531" s="18">
        <v>332440.15999999997</v>
      </c>
      <c r="Z531" s="18">
        <v>328531.53000000003</v>
      </c>
      <c r="AA531" s="18">
        <v>176450</v>
      </c>
      <c r="AB531" s="18">
        <v>288050</v>
      </c>
      <c r="AC531" s="18">
        <v>137432.65</v>
      </c>
      <c r="AD531" s="18">
        <v>196041.46</v>
      </c>
      <c r="AE531" s="18">
        <v>52933.1</v>
      </c>
      <c r="AF531" s="16" t="s">
        <v>0</v>
      </c>
    </row>
    <row r="532" spans="1:32" ht="22.5" x14ac:dyDescent="0.2">
      <c r="A532" s="29" t="s">
        <v>168</v>
      </c>
      <c r="B532" s="116" t="s">
        <v>169</v>
      </c>
      <c r="C532" s="116"/>
      <c r="D532" s="116"/>
      <c r="E532" s="116"/>
      <c r="F532" s="116"/>
      <c r="G532" s="116"/>
      <c r="H532" s="116"/>
      <c r="I532" s="30">
        <v>607</v>
      </c>
      <c r="J532" s="31">
        <v>8</v>
      </c>
      <c r="K532" s="31">
        <v>4</v>
      </c>
      <c r="L532" s="32" t="s">
        <v>169</v>
      </c>
      <c r="M532" s="30" t="s">
        <v>0</v>
      </c>
      <c r="N532" s="33">
        <v>489200</v>
      </c>
      <c r="O532" s="33">
        <v>409459.3</v>
      </c>
      <c r="P532" s="33">
        <f t="shared" si="8"/>
        <v>83.699775143090761</v>
      </c>
      <c r="Q532" s="119"/>
      <c r="R532" s="120"/>
      <c r="S532" s="120"/>
      <c r="T532" s="17">
        <v>0</v>
      </c>
      <c r="U532" s="18">
        <v>58300</v>
      </c>
      <c r="V532" s="18">
        <v>0</v>
      </c>
      <c r="W532" s="18">
        <v>15000</v>
      </c>
      <c r="X532" s="18">
        <v>126184.2</v>
      </c>
      <c r="Y532" s="18">
        <v>186200</v>
      </c>
      <c r="Z532" s="18">
        <v>83697.600000000006</v>
      </c>
      <c r="AA532" s="18">
        <v>0</v>
      </c>
      <c r="AB532" s="18">
        <v>0</v>
      </c>
      <c r="AC532" s="18">
        <v>800</v>
      </c>
      <c r="AD532" s="18">
        <v>34818.199999999997</v>
      </c>
      <c r="AE532" s="18">
        <v>0</v>
      </c>
      <c r="AF532" s="16" t="s">
        <v>0</v>
      </c>
    </row>
    <row r="533" spans="1:32" ht="22.5" x14ac:dyDescent="0.2">
      <c r="A533" s="29" t="s">
        <v>166</v>
      </c>
      <c r="B533" s="116" t="s">
        <v>167</v>
      </c>
      <c r="C533" s="116"/>
      <c r="D533" s="116"/>
      <c r="E533" s="116"/>
      <c r="F533" s="116"/>
      <c r="G533" s="116"/>
      <c r="H533" s="116"/>
      <c r="I533" s="30">
        <v>607</v>
      </c>
      <c r="J533" s="31">
        <v>8</v>
      </c>
      <c r="K533" s="31">
        <v>4</v>
      </c>
      <c r="L533" s="32" t="s">
        <v>167</v>
      </c>
      <c r="M533" s="30" t="s">
        <v>0</v>
      </c>
      <c r="N533" s="33">
        <v>489200</v>
      </c>
      <c r="O533" s="33">
        <v>409459.3</v>
      </c>
      <c r="P533" s="33">
        <f t="shared" si="8"/>
        <v>83.699775143090761</v>
      </c>
      <c r="Q533" s="119"/>
      <c r="R533" s="120"/>
      <c r="S533" s="120"/>
      <c r="T533" s="17">
        <v>0</v>
      </c>
      <c r="U533" s="18">
        <v>58300</v>
      </c>
      <c r="V533" s="18">
        <v>0</v>
      </c>
      <c r="W533" s="18">
        <v>15000</v>
      </c>
      <c r="X533" s="18">
        <v>126184.2</v>
      </c>
      <c r="Y533" s="18">
        <v>186200</v>
      </c>
      <c r="Z533" s="18">
        <v>83697.600000000006</v>
      </c>
      <c r="AA533" s="18">
        <v>0</v>
      </c>
      <c r="AB533" s="18">
        <v>0</v>
      </c>
      <c r="AC533" s="18">
        <v>800</v>
      </c>
      <c r="AD533" s="18">
        <v>34818.199999999997</v>
      </c>
      <c r="AE533" s="18">
        <v>0</v>
      </c>
      <c r="AF533" s="16" t="s">
        <v>0</v>
      </c>
    </row>
    <row r="534" spans="1:32" ht="22.5" customHeight="1" x14ac:dyDescent="0.2">
      <c r="A534" s="29" t="s">
        <v>165</v>
      </c>
      <c r="B534" s="116" t="s">
        <v>164</v>
      </c>
      <c r="C534" s="116"/>
      <c r="D534" s="116"/>
      <c r="E534" s="116"/>
      <c r="F534" s="116"/>
      <c r="G534" s="116"/>
      <c r="H534" s="116"/>
      <c r="I534" s="30">
        <v>607</v>
      </c>
      <c r="J534" s="31">
        <v>8</v>
      </c>
      <c r="K534" s="31">
        <v>4</v>
      </c>
      <c r="L534" s="32" t="s">
        <v>164</v>
      </c>
      <c r="M534" s="30" t="s">
        <v>0</v>
      </c>
      <c r="N534" s="33">
        <v>474200</v>
      </c>
      <c r="O534" s="33">
        <v>394459.3</v>
      </c>
      <c r="P534" s="33">
        <f t="shared" si="8"/>
        <v>83.184162800506115</v>
      </c>
      <c r="Q534" s="119"/>
      <c r="R534" s="120"/>
      <c r="S534" s="120"/>
      <c r="T534" s="17">
        <v>0</v>
      </c>
      <c r="U534" s="18">
        <v>58300</v>
      </c>
      <c r="V534" s="18">
        <v>0</v>
      </c>
      <c r="W534" s="18">
        <v>0</v>
      </c>
      <c r="X534" s="18">
        <v>126184.2</v>
      </c>
      <c r="Y534" s="18">
        <v>186200</v>
      </c>
      <c r="Z534" s="18">
        <v>68697.600000000006</v>
      </c>
      <c r="AA534" s="18">
        <v>0</v>
      </c>
      <c r="AB534" s="18">
        <v>0</v>
      </c>
      <c r="AC534" s="18">
        <v>800</v>
      </c>
      <c r="AD534" s="18">
        <v>34818.199999999997</v>
      </c>
      <c r="AE534" s="18">
        <v>0</v>
      </c>
      <c r="AF534" s="16" t="s">
        <v>0</v>
      </c>
    </row>
    <row r="535" spans="1:32" ht="22.5" x14ac:dyDescent="0.2">
      <c r="A535" s="29" t="s">
        <v>1</v>
      </c>
      <c r="B535" s="116" t="s">
        <v>1</v>
      </c>
      <c r="C535" s="116"/>
      <c r="D535" s="116"/>
      <c r="E535" s="116"/>
      <c r="F535" s="116"/>
      <c r="G535" s="116"/>
      <c r="H535" s="116"/>
      <c r="I535" s="30">
        <v>607</v>
      </c>
      <c r="J535" s="31">
        <v>8</v>
      </c>
      <c r="K535" s="31">
        <v>4</v>
      </c>
      <c r="L535" s="32" t="s">
        <v>164</v>
      </c>
      <c r="M535" s="30" t="s">
        <v>2</v>
      </c>
      <c r="N535" s="33">
        <v>466200</v>
      </c>
      <c r="O535" s="33">
        <v>393315.8</v>
      </c>
      <c r="P535" s="33">
        <f t="shared" si="8"/>
        <v>84.366323466323465</v>
      </c>
      <c r="Q535" s="119"/>
      <c r="R535" s="120"/>
      <c r="S535" s="120"/>
      <c r="T535" s="17">
        <v>0</v>
      </c>
      <c r="U535" s="18">
        <v>58300</v>
      </c>
      <c r="V535" s="18">
        <v>0</v>
      </c>
      <c r="W535" s="18">
        <v>0</v>
      </c>
      <c r="X535" s="18">
        <v>118184.2</v>
      </c>
      <c r="Y535" s="18">
        <v>186200</v>
      </c>
      <c r="Z535" s="18">
        <v>68697.600000000006</v>
      </c>
      <c r="AA535" s="18">
        <v>0</v>
      </c>
      <c r="AB535" s="18">
        <v>0</v>
      </c>
      <c r="AC535" s="18">
        <v>800</v>
      </c>
      <c r="AD535" s="18">
        <v>34818.199999999997</v>
      </c>
      <c r="AE535" s="18">
        <v>0</v>
      </c>
      <c r="AF535" s="16" t="s">
        <v>0</v>
      </c>
    </row>
    <row r="536" spans="1:32" x14ac:dyDescent="0.2">
      <c r="A536" s="29" t="s">
        <v>14</v>
      </c>
      <c r="B536" s="116" t="s">
        <v>14</v>
      </c>
      <c r="C536" s="116"/>
      <c r="D536" s="116"/>
      <c r="E536" s="116"/>
      <c r="F536" s="116"/>
      <c r="G536" s="116"/>
      <c r="H536" s="116"/>
      <c r="I536" s="30">
        <v>607</v>
      </c>
      <c r="J536" s="31">
        <v>8</v>
      </c>
      <c r="K536" s="31">
        <v>4</v>
      </c>
      <c r="L536" s="32" t="s">
        <v>164</v>
      </c>
      <c r="M536" s="30" t="s">
        <v>15</v>
      </c>
      <c r="N536" s="33">
        <v>8000</v>
      </c>
      <c r="O536" s="33">
        <v>1143.5</v>
      </c>
      <c r="P536" s="33">
        <f t="shared" si="8"/>
        <v>14.293749999999999</v>
      </c>
      <c r="Q536" s="119"/>
      <c r="R536" s="120"/>
      <c r="S536" s="120"/>
      <c r="T536" s="17">
        <v>0</v>
      </c>
      <c r="U536" s="18">
        <v>0</v>
      </c>
      <c r="V536" s="18">
        <v>0</v>
      </c>
      <c r="W536" s="18">
        <v>0</v>
      </c>
      <c r="X536" s="18">
        <v>8000</v>
      </c>
      <c r="Y536" s="18">
        <v>0</v>
      </c>
      <c r="Z536" s="18">
        <v>0</v>
      </c>
      <c r="AA536" s="18">
        <v>0</v>
      </c>
      <c r="AB536" s="18">
        <v>0</v>
      </c>
      <c r="AC536" s="18">
        <v>0</v>
      </c>
      <c r="AD536" s="18">
        <v>0</v>
      </c>
      <c r="AE536" s="18">
        <v>0</v>
      </c>
      <c r="AF536" s="16" t="s">
        <v>0</v>
      </c>
    </row>
    <row r="537" spans="1:32" ht="33.75" x14ac:dyDescent="0.2">
      <c r="A537" s="29" t="s">
        <v>163</v>
      </c>
      <c r="B537" s="116" t="s">
        <v>162</v>
      </c>
      <c r="C537" s="116"/>
      <c r="D537" s="116"/>
      <c r="E537" s="116"/>
      <c r="F537" s="116"/>
      <c r="G537" s="116"/>
      <c r="H537" s="116"/>
      <c r="I537" s="30">
        <v>607</v>
      </c>
      <c r="J537" s="31">
        <v>8</v>
      </c>
      <c r="K537" s="31">
        <v>4</v>
      </c>
      <c r="L537" s="32" t="s">
        <v>162</v>
      </c>
      <c r="M537" s="30" t="s">
        <v>0</v>
      </c>
      <c r="N537" s="33">
        <v>15000</v>
      </c>
      <c r="O537" s="33">
        <v>15000</v>
      </c>
      <c r="P537" s="33">
        <f t="shared" si="8"/>
        <v>100</v>
      </c>
      <c r="Q537" s="119"/>
      <c r="R537" s="120"/>
      <c r="S537" s="120"/>
      <c r="T537" s="17">
        <v>0</v>
      </c>
      <c r="U537" s="18">
        <v>0</v>
      </c>
      <c r="V537" s="18">
        <v>0</v>
      </c>
      <c r="W537" s="18">
        <v>15000</v>
      </c>
      <c r="X537" s="18">
        <v>0</v>
      </c>
      <c r="Y537" s="18">
        <v>0</v>
      </c>
      <c r="Z537" s="18">
        <v>15000</v>
      </c>
      <c r="AA537" s="18">
        <v>0</v>
      </c>
      <c r="AB537" s="18">
        <v>0</v>
      </c>
      <c r="AC537" s="18">
        <v>0</v>
      </c>
      <c r="AD537" s="18">
        <v>0</v>
      </c>
      <c r="AE537" s="18">
        <v>0</v>
      </c>
      <c r="AF537" s="16" t="s">
        <v>0</v>
      </c>
    </row>
    <row r="538" spans="1:32" ht="22.5" x14ac:dyDescent="0.2">
      <c r="A538" s="29" t="s">
        <v>1</v>
      </c>
      <c r="B538" s="116" t="s">
        <v>1</v>
      </c>
      <c r="C538" s="116"/>
      <c r="D538" s="116"/>
      <c r="E538" s="116"/>
      <c r="F538" s="116"/>
      <c r="G538" s="116"/>
      <c r="H538" s="116"/>
      <c r="I538" s="30">
        <v>607</v>
      </c>
      <c r="J538" s="31">
        <v>8</v>
      </c>
      <c r="K538" s="31">
        <v>4</v>
      </c>
      <c r="L538" s="32" t="s">
        <v>162</v>
      </c>
      <c r="M538" s="30" t="s">
        <v>2</v>
      </c>
      <c r="N538" s="33">
        <v>15000</v>
      </c>
      <c r="O538" s="33">
        <v>15000</v>
      </c>
      <c r="P538" s="33">
        <f t="shared" si="8"/>
        <v>100</v>
      </c>
      <c r="Q538" s="119"/>
      <c r="R538" s="120"/>
      <c r="S538" s="120"/>
      <c r="T538" s="17">
        <v>0</v>
      </c>
      <c r="U538" s="18">
        <v>0</v>
      </c>
      <c r="V538" s="18">
        <v>0</v>
      </c>
      <c r="W538" s="18">
        <v>15000</v>
      </c>
      <c r="X538" s="18">
        <v>0</v>
      </c>
      <c r="Y538" s="18">
        <v>0</v>
      </c>
      <c r="Z538" s="18">
        <v>15000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6" t="s">
        <v>0</v>
      </c>
    </row>
    <row r="539" spans="1:32" ht="33.75" x14ac:dyDescent="0.2">
      <c r="A539" s="29" t="s">
        <v>160</v>
      </c>
      <c r="B539" s="116" t="s">
        <v>161</v>
      </c>
      <c r="C539" s="116"/>
      <c r="D539" s="116"/>
      <c r="E539" s="116"/>
      <c r="F539" s="116"/>
      <c r="G539" s="116"/>
      <c r="H539" s="116"/>
      <c r="I539" s="30">
        <v>607</v>
      </c>
      <c r="J539" s="31">
        <v>8</v>
      </c>
      <c r="K539" s="31">
        <v>4</v>
      </c>
      <c r="L539" s="32" t="s">
        <v>161</v>
      </c>
      <c r="M539" s="30" t="s">
        <v>0</v>
      </c>
      <c r="N539" s="33">
        <v>1195545.1200000001</v>
      </c>
      <c r="O539" s="33">
        <v>993462.27</v>
      </c>
      <c r="P539" s="33">
        <f t="shared" si="8"/>
        <v>83.097011846779978</v>
      </c>
      <c r="Q539" s="119"/>
      <c r="R539" s="120"/>
      <c r="S539" s="120"/>
      <c r="T539" s="17">
        <v>167179.88</v>
      </c>
      <c r="U539" s="18">
        <v>298253.67</v>
      </c>
      <c r="V539" s="18">
        <v>144840</v>
      </c>
      <c r="W539" s="18">
        <v>284292.34999999998</v>
      </c>
      <c r="X539" s="18">
        <v>292061</v>
      </c>
      <c r="Y539" s="18">
        <v>146240.16</v>
      </c>
      <c r="Z539" s="18">
        <v>244833.93</v>
      </c>
      <c r="AA539" s="18">
        <v>176450</v>
      </c>
      <c r="AB539" s="18">
        <v>288050</v>
      </c>
      <c r="AC539" s="18">
        <v>136632.65</v>
      </c>
      <c r="AD539" s="18">
        <v>161223.26</v>
      </c>
      <c r="AE539" s="18">
        <v>52933.1</v>
      </c>
      <c r="AF539" s="16" t="s">
        <v>0</v>
      </c>
    </row>
    <row r="540" spans="1:32" x14ac:dyDescent="0.2">
      <c r="A540" s="29" t="s">
        <v>33</v>
      </c>
      <c r="B540" s="116" t="s">
        <v>159</v>
      </c>
      <c r="C540" s="116"/>
      <c r="D540" s="116"/>
      <c r="E540" s="116"/>
      <c r="F540" s="116"/>
      <c r="G540" s="116"/>
      <c r="H540" s="116"/>
      <c r="I540" s="30">
        <v>607</v>
      </c>
      <c r="J540" s="31">
        <v>8</v>
      </c>
      <c r="K540" s="31">
        <v>4</v>
      </c>
      <c r="L540" s="32" t="s">
        <v>159</v>
      </c>
      <c r="M540" s="30" t="s">
        <v>0</v>
      </c>
      <c r="N540" s="33">
        <v>1195545.1200000001</v>
      </c>
      <c r="O540" s="33">
        <v>993462.27</v>
      </c>
      <c r="P540" s="33">
        <f t="shared" si="8"/>
        <v>83.097011846779978</v>
      </c>
      <c r="Q540" s="119"/>
      <c r="R540" s="120"/>
      <c r="S540" s="120"/>
      <c r="T540" s="17">
        <v>167179.88</v>
      </c>
      <c r="U540" s="18">
        <v>298253.67</v>
      </c>
      <c r="V540" s="18">
        <v>144840</v>
      </c>
      <c r="W540" s="18">
        <v>284292.34999999998</v>
      </c>
      <c r="X540" s="18">
        <v>292061</v>
      </c>
      <c r="Y540" s="18">
        <v>146240.16</v>
      </c>
      <c r="Z540" s="18">
        <v>244833.93</v>
      </c>
      <c r="AA540" s="18">
        <v>176450</v>
      </c>
      <c r="AB540" s="18">
        <v>288050</v>
      </c>
      <c r="AC540" s="18">
        <v>136632.65</v>
      </c>
      <c r="AD540" s="18">
        <v>161223.26</v>
      </c>
      <c r="AE540" s="18">
        <v>52933.1</v>
      </c>
      <c r="AF540" s="16" t="s">
        <v>0</v>
      </c>
    </row>
    <row r="541" spans="1:32" ht="22.5" x14ac:dyDescent="0.2">
      <c r="A541" s="29" t="s">
        <v>21</v>
      </c>
      <c r="B541" s="116" t="s">
        <v>158</v>
      </c>
      <c r="C541" s="116"/>
      <c r="D541" s="116"/>
      <c r="E541" s="116"/>
      <c r="F541" s="116"/>
      <c r="G541" s="116"/>
      <c r="H541" s="116"/>
      <c r="I541" s="30">
        <v>607</v>
      </c>
      <c r="J541" s="31">
        <v>8</v>
      </c>
      <c r="K541" s="31">
        <v>4</v>
      </c>
      <c r="L541" s="32" t="s">
        <v>158</v>
      </c>
      <c r="M541" s="30" t="s">
        <v>0</v>
      </c>
      <c r="N541" s="33">
        <v>111547.98</v>
      </c>
      <c r="O541" s="33">
        <v>101594.32</v>
      </c>
      <c r="P541" s="33">
        <f t="shared" si="8"/>
        <v>91.076790453758122</v>
      </c>
      <c r="Q541" s="119"/>
      <c r="R541" s="120"/>
      <c r="S541" s="120"/>
      <c r="T541" s="17">
        <v>25179.88</v>
      </c>
      <c r="U541" s="18">
        <v>34798.550000000003</v>
      </c>
      <c r="V541" s="18">
        <v>2500</v>
      </c>
      <c r="W541" s="18">
        <v>32413.75</v>
      </c>
      <c r="X541" s="18">
        <v>14370</v>
      </c>
      <c r="Y541" s="18">
        <v>9863.5499999999993</v>
      </c>
      <c r="Z541" s="18">
        <v>42473.37</v>
      </c>
      <c r="AA541" s="18">
        <v>8450</v>
      </c>
      <c r="AB541" s="18">
        <v>10050</v>
      </c>
      <c r="AC541" s="18">
        <v>20532.650000000001</v>
      </c>
      <c r="AD541" s="18">
        <v>5109.41</v>
      </c>
      <c r="AE541" s="18">
        <v>4933.1000000000004</v>
      </c>
      <c r="AF541" s="16" t="s">
        <v>0</v>
      </c>
    </row>
    <row r="542" spans="1:32" ht="22.5" x14ac:dyDescent="0.2">
      <c r="A542" s="29" t="s">
        <v>4</v>
      </c>
      <c r="B542" s="116" t="s">
        <v>4</v>
      </c>
      <c r="C542" s="116"/>
      <c r="D542" s="116"/>
      <c r="E542" s="116"/>
      <c r="F542" s="116"/>
      <c r="G542" s="116"/>
      <c r="H542" s="116"/>
      <c r="I542" s="30">
        <v>607</v>
      </c>
      <c r="J542" s="31">
        <v>8</v>
      </c>
      <c r="K542" s="31">
        <v>4</v>
      </c>
      <c r="L542" s="32" t="s">
        <v>158</v>
      </c>
      <c r="M542" s="30" t="s">
        <v>5</v>
      </c>
      <c r="N542" s="33">
        <v>60940.12</v>
      </c>
      <c r="O542" s="33">
        <v>60940.12</v>
      </c>
      <c r="P542" s="33">
        <f t="shared" si="8"/>
        <v>100</v>
      </c>
      <c r="Q542" s="119"/>
      <c r="R542" s="120"/>
      <c r="S542" s="120"/>
      <c r="T542" s="17">
        <v>16629.88</v>
      </c>
      <c r="U542" s="18">
        <v>26900.12</v>
      </c>
      <c r="V542" s="18">
        <v>0</v>
      </c>
      <c r="W542" s="18">
        <v>0</v>
      </c>
      <c r="X542" s="18">
        <v>0</v>
      </c>
      <c r="Y542" s="18">
        <v>0</v>
      </c>
      <c r="Z542" s="18">
        <v>34040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6" t="s">
        <v>0</v>
      </c>
    </row>
    <row r="543" spans="1:32" ht="22.5" x14ac:dyDescent="0.2">
      <c r="A543" s="29" t="s">
        <v>1</v>
      </c>
      <c r="B543" s="116" t="s">
        <v>1</v>
      </c>
      <c r="C543" s="116"/>
      <c r="D543" s="116"/>
      <c r="E543" s="116"/>
      <c r="F543" s="116"/>
      <c r="G543" s="116"/>
      <c r="H543" s="116"/>
      <c r="I543" s="30">
        <v>607</v>
      </c>
      <c r="J543" s="31">
        <v>8</v>
      </c>
      <c r="K543" s="31">
        <v>4</v>
      </c>
      <c r="L543" s="32" t="s">
        <v>158</v>
      </c>
      <c r="M543" s="30" t="s">
        <v>2</v>
      </c>
      <c r="N543" s="33">
        <v>50607.35</v>
      </c>
      <c r="O543" s="33">
        <v>40653.69</v>
      </c>
      <c r="P543" s="33">
        <f t="shared" si="8"/>
        <v>80.331592150152105</v>
      </c>
      <c r="Q543" s="119"/>
      <c r="R543" s="120"/>
      <c r="S543" s="120"/>
      <c r="T543" s="17">
        <v>8550</v>
      </c>
      <c r="U543" s="18">
        <v>7898.43</v>
      </c>
      <c r="V543" s="18">
        <v>2500</v>
      </c>
      <c r="W543" s="18">
        <v>30450</v>
      </c>
      <c r="X543" s="18">
        <v>14370</v>
      </c>
      <c r="Y543" s="18">
        <v>9863.5499999999993</v>
      </c>
      <c r="Z543" s="18">
        <v>8432.86</v>
      </c>
      <c r="AA543" s="18">
        <v>8450</v>
      </c>
      <c r="AB543" s="18">
        <v>8550</v>
      </c>
      <c r="AC543" s="18">
        <v>20532.650000000001</v>
      </c>
      <c r="AD543" s="18">
        <v>5109.41</v>
      </c>
      <c r="AE543" s="18">
        <v>4933.1000000000004</v>
      </c>
      <c r="AF543" s="16" t="s">
        <v>0</v>
      </c>
    </row>
    <row r="544" spans="1:32" x14ac:dyDescent="0.2">
      <c r="A544" s="29" t="s">
        <v>14</v>
      </c>
      <c r="B544" s="116" t="s">
        <v>14</v>
      </c>
      <c r="C544" s="116"/>
      <c r="D544" s="116"/>
      <c r="E544" s="116"/>
      <c r="F544" s="116"/>
      <c r="G544" s="116"/>
      <c r="H544" s="116"/>
      <c r="I544" s="30">
        <v>607</v>
      </c>
      <c r="J544" s="31">
        <v>8</v>
      </c>
      <c r="K544" s="31">
        <v>4</v>
      </c>
      <c r="L544" s="32" t="s">
        <v>158</v>
      </c>
      <c r="M544" s="30" t="s">
        <v>15</v>
      </c>
      <c r="N544" s="33">
        <v>0.51</v>
      </c>
      <c r="O544" s="33">
        <v>0.51</v>
      </c>
      <c r="P544" s="33">
        <f t="shared" si="8"/>
        <v>100</v>
      </c>
      <c r="Q544" s="119"/>
      <c r="R544" s="120"/>
      <c r="S544" s="120"/>
      <c r="T544" s="17">
        <v>0</v>
      </c>
      <c r="U544" s="18">
        <v>0</v>
      </c>
      <c r="V544" s="18">
        <v>0</v>
      </c>
      <c r="W544" s="18">
        <v>1963.75</v>
      </c>
      <c r="X544" s="18">
        <v>0</v>
      </c>
      <c r="Y544" s="18">
        <v>0</v>
      </c>
      <c r="Z544" s="18">
        <v>0.51</v>
      </c>
      <c r="AA544" s="18">
        <v>0</v>
      </c>
      <c r="AB544" s="18">
        <v>1500</v>
      </c>
      <c r="AC544" s="18">
        <v>0</v>
      </c>
      <c r="AD544" s="18">
        <v>0</v>
      </c>
      <c r="AE544" s="18">
        <v>0</v>
      </c>
      <c r="AF544" s="16" t="s">
        <v>0</v>
      </c>
    </row>
    <row r="545" spans="1:32" ht="22.5" x14ac:dyDescent="0.2">
      <c r="A545" s="29" t="s">
        <v>19</v>
      </c>
      <c r="B545" s="116" t="s">
        <v>157</v>
      </c>
      <c r="C545" s="116"/>
      <c r="D545" s="116"/>
      <c r="E545" s="116"/>
      <c r="F545" s="116"/>
      <c r="G545" s="116"/>
      <c r="H545" s="116"/>
      <c r="I545" s="30">
        <v>607</v>
      </c>
      <c r="J545" s="31">
        <v>8</v>
      </c>
      <c r="K545" s="31">
        <v>4</v>
      </c>
      <c r="L545" s="32" t="s">
        <v>157</v>
      </c>
      <c r="M545" s="30" t="s">
        <v>0</v>
      </c>
      <c r="N545" s="33">
        <v>1081261.3999999999</v>
      </c>
      <c r="O545" s="33">
        <v>889232.2</v>
      </c>
      <c r="P545" s="33">
        <f t="shared" si="8"/>
        <v>82.240261235627216</v>
      </c>
      <c r="Q545" s="119"/>
      <c r="R545" s="120"/>
      <c r="S545" s="120"/>
      <c r="T545" s="17">
        <v>142000</v>
      </c>
      <c r="U545" s="18">
        <v>263455.12</v>
      </c>
      <c r="V545" s="18">
        <v>142340</v>
      </c>
      <c r="W545" s="18">
        <v>251878.6</v>
      </c>
      <c r="X545" s="18">
        <v>277591</v>
      </c>
      <c r="Y545" s="18">
        <v>133740.87</v>
      </c>
      <c r="Z545" s="18">
        <v>202360.56</v>
      </c>
      <c r="AA545" s="18">
        <v>168000</v>
      </c>
      <c r="AB545" s="18">
        <v>278000</v>
      </c>
      <c r="AC545" s="18">
        <v>116000</v>
      </c>
      <c r="AD545" s="18">
        <v>156113.85</v>
      </c>
      <c r="AE545" s="18">
        <v>48000</v>
      </c>
      <c r="AF545" s="16" t="s">
        <v>0</v>
      </c>
    </row>
    <row r="546" spans="1:32" ht="22.5" x14ac:dyDescent="0.2">
      <c r="A546" s="29" t="s">
        <v>4</v>
      </c>
      <c r="B546" s="116" t="s">
        <v>4</v>
      </c>
      <c r="C546" s="116"/>
      <c r="D546" s="116"/>
      <c r="E546" s="116"/>
      <c r="F546" s="116"/>
      <c r="G546" s="116"/>
      <c r="H546" s="116"/>
      <c r="I546" s="30">
        <v>607</v>
      </c>
      <c r="J546" s="31">
        <v>8</v>
      </c>
      <c r="K546" s="31">
        <v>4</v>
      </c>
      <c r="L546" s="32" t="s">
        <v>157</v>
      </c>
      <c r="M546" s="30" t="s">
        <v>5</v>
      </c>
      <c r="N546" s="33">
        <v>1081261.3999999999</v>
      </c>
      <c r="O546" s="33">
        <v>889232.2</v>
      </c>
      <c r="P546" s="33">
        <f t="shared" si="8"/>
        <v>82.240261235627216</v>
      </c>
      <c r="Q546" s="119"/>
      <c r="R546" s="120"/>
      <c r="S546" s="120"/>
      <c r="T546" s="17">
        <v>142000</v>
      </c>
      <c r="U546" s="18">
        <v>263455.12</v>
      </c>
      <c r="V546" s="18">
        <v>142340</v>
      </c>
      <c r="W546" s="18">
        <v>251878.6</v>
      </c>
      <c r="X546" s="18">
        <v>277591</v>
      </c>
      <c r="Y546" s="18">
        <v>133740.87</v>
      </c>
      <c r="Z546" s="18">
        <v>202360.56</v>
      </c>
      <c r="AA546" s="18">
        <v>168000</v>
      </c>
      <c r="AB546" s="18">
        <v>278000</v>
      </c>
      <c r="AC546" s="18">
        <v>116000</v>
      </c>
      <c r="AD546" s="18">
        <v>156113.85</v>
      </c>
      <c r="AE546" s="18">
        <v>48000</v>
      </c>
      <c r="AF546" s="16" t="s">
        <v>0</v>
      </c>
    </row>
    <row r="547" spans="1:32" x14ac:dyDescent="0.2">
      <c r="A547" s="29" t="s">
        <v>17</v>
      </c>
      <c r="B547" s="116" t="s">
        <v>156</v>
      </c>
      <c r="C547" s="116"/>
      <c r="D547" s="116"/>
      <c r="E547" s="116"/>
      <c r="F547" s="116"/>
      <c r="G547" s="116"/>
      <c r="H547" s="116"/>
      <c r="I547" s="30">
        <v>607</v>
      </c>
      <c r="J547" s="31">
        <v>8</v>
      </c>
      <c r="K547" s="31">
        <v>4</v>
      </c>
      <c r="L547" s="32" t="s">
        <v>156</v>
      </c>
      <c r="M547" s="30" t="s">
        <v>0</v>
      </c>
      <c r="N547" s="33">
        <v>2735.74</v>
      </c>
      <c r="O547" s="33">
        <v>2635.75</v>
      </c>
      <c r="P547" s="33">
        <f t="shared" si="8"/>
        <v>96.345047409476052</v>
      </c>
      <c r="Q547" s="119"/>
      <c r="R547" s="120"/>
      <c r="S547" s="120"/>
      <c r="T547" s="17">
        <v>0</v>
      </c>
      <c r="U547" s="18">
        <v>0</v>
      </c>
      <c r="V547" s="18">
        <v>0</v>
      </c>
      <c r="W547" s="18">
        <v>0</v>
      </c>
      <c r="X547" s="18">
        <v>100</v>
      </c>
      <c r="Y547" s="18">
        <v>2635.74</v>
      </c>
      <c r="Z547" s="18">
        <v>0</v>
      </c>
      <c r="AA547" s="18">
        <v>0</v>
      </c>
      <c r="AB547" s="18">
        <v>0</v>
      </c>
      <c r="AC547" s="18">
        <v>100</v>
      </c>
      <c r="AD547" s="18">
        <v>0</v>
      </c>
      <c r="AE547" s="18">
        <v>0</v>
      </c>
      <c r="AF547" s="16" t="s">
        <v>0</v>
      </c>
    </row>
    <row r="548" spans="1:32" x14ac:dyDescent="0.2">
      <c r="A548" s="29" t="s">
        <v>14</v>
      </c>
      <c r="B548" s="116" t="s">
        <v>14</v>
      </c>
      <c r="C548" s="116"/>
      <c r="D548" s="116"/>
      <c r="E548" s="116"/>
      <c r="F548" s="116"/>
      <c r="G548" s="116"/>
      <c r="H548" s="116"/>
      <c r="I548" s="30">
        <v>607</v>
      </c>
      <c r="J548" s="31">
        <v>8</v>
      </c>
      <c r="K548" s="31">
        <v>4</v>
      </c>
      <c r="L548" s="32" t="s">
        <v>156</v>
      </c>
      <c r="M548" s="30" t="s">
        <v>15</v>
      </c>
      <c r="N548" s="33">
        <v>2735.74</v>
      </c>
      <c r="O548" s="33">
        <v>2635.75</v>
      </c>
      <c r="P548" s="33">
        <f t="shared" si="8"/>
        <v>96.345047409476052</v>
      </c>
      <c r="Q548" s="119"/>
      <c r="R548" s="120"/>
      <c r="S548" s="120"/>
      <c r="T548" s="17">
        <v>0</v>
      </c>
      <c r="U548" s="18">
        <v>0</v>
      </c>
      <c r="V548" s="18">
        <v>0</v>
      </c>
      <c r="W548" s="18">
        <v>0</v>
      </c>
      <c r="X548" s="18">
        <v>100</v>
      </c>
      <c r="Y548" s="18">
        <v>2635.74</v>
      </c>
      <c r="Z548" s="18">
        <v>0</v>
      </c>
      <c r="AA548" s="18">
        <v>0</v>
      </c>
      <c r="AB548" s="18">
        <v>0</v>
      </c>
      <c r="AC548" s="18">
        <v>100</v>
      </c>
      <c r="AD548" s="18">
        <v>0</v>
      </c>
      <c r="AE548" s="18">
        <v>0</v>
      </c>
      <c r="AF548" s="16" t="s">
        <v>0</v>
      </c>
    </row>
    <row r="549" spans="1:32" ht="12.75" customHeight="1" x14ac:dyDescent="0.2">
      <c r="A549" s="29" t="s">
        <v>148</v>
      </c>
      <c r="B549" s="116" t="s">
        <v>148</v>
      </c>
      <c r="C549" s="116"/>
      <c r="D549" s="116"/>
      <c r="E549" s="116"/>
      <c r="F549" s="116"/>
      <c r="G549" s="116"/>
      <c r="H549" s="116"/>
      <c r="I549" s="30">
        <v>607</v>
      </c>
      <c r="J549" s="31">
        <v>10</v>
      </c>
      <c r="K549" s="31">
        <v>0</v>
      </c>
      <c r="L549" s="32" t="s">
        <v>0</v>
      </c>
      <c r="M549" s="30" t="s">
        <v>0</v>
      </c>
      <c r="N549" s="33">
        <v>23000</v>
      </c>
      <c r="O549" s="33">
        <v>23000</v>
      </c>
      <c r="P549" s="33">
        <f t="shared" si="8"/>
        <v>100</v>
      </c>
      <c r="Q549" s="119"/>
      <c r="R549" s="120"/>
      <c r="S549" s="120"/>
      <c r="T549" s="17">
        <v>0</v>
      </c>
      <c r="U549" s="18">
        <v>23000</v>
      </c>
      <c r="V549" s="18">
        <v>0</v>
      </c>
      <c r="W549" s="18">
        <v>0</v>
      </c>
      <c r="X549" s="18">
        <v>0</v>
      </c>
      <c r="Y549" s="18">
        <v>0</v>
      </c>
      <c r="Z549" s="18">
        <v>0</v>
      </c>
      <c r="AA549" s="18">
        <v>0</v>
      </c>
      <c r="AB549" s="18">
        <v>7000</v>
      </c>
      <c r="AC549" s="18">
        <v>0</v>
      </c>
      <c r="AD549" s="18">
        <v>0</v>
      </c>
      <c r="AE549" s="18">
        <v>0</v>
      </c>
      <c r="AF549" s="16" t="s">
        <v>0</v>
      </c>
    </row>
    <row r="550" spans="1:32" x14ac:dyDescent="0.2">
      <c r="A550" s="29" t="s">
        <v>92</v>
      </c>
      <c r="B550" s="116" t="s">
        <v>92</v>
      </c>
      <c r="C550" s="116"/>
      <c r="D550" s="116"/>
      <c r="E550" s="116"/>
      <c r="F550" s="116"/>
      <c r="G550" s="116"/>
      <c r="H550" s="116"/>
      <c r="I550" s="30">
        <v>607</v>
      </c>
      <c r="J550" s="31">
        <v>10</v>
      </c>
      <c r="K550" s="31">
        <v>6</v>
      </c>
      <c r="L550" s="32" t="s">
        <v>0</v>
      </c>
      <c r="M550" s="30" t="s">
        <v>0</v>
      </c>
      <c r="N550" s="33">
        <v>23000</v>
      </c>
      <c r="O550" s="33">
        <v>23000</v>
      </c>
      <c r="P550" s="33">
        <f t="shared" si="8"/>
        <v>100</v>
      </c>
      <c r="Q550" s="119"/>
      <c r="R550" s="120"/>
      <c r="S550" s="120"/>
      <c r="T550" s="17">
        <v>0</v>
      </c>
      <c r="U550" s="18">
        <v>23000</v>
      </c>
      <c r="V550" s="18">
        <v>0</v>
      </c>
      <c r="W550" s="18">
        <v>0</v>
      </c>
      <c r="X550" s="18">
        <v>0</v>
      </c>
      <c r="Y550" s="18">
        <v>0</v>
      </c>
      <c r="Z550" s="18">
        <v>0</v>
      </c>
      <c r="AA550" s="18">
        <v>0</v>
      </c>
      <c r="AB550" s="18">
        <v>7000</v>
      </c>
      <c r="AC550" s="18">
        <v>0</v>
      </c>
      <c r="AD550" s="18">
        <v>0</v>
      </c>
      <c r="AE550" s="18">
        <v>0</v>
      </c>
      <c r="AF550" s="16" t="s">
        <v>0</v>
      </c>
    </row>
    <row r="551" spans="1:32" ht="22.5" x14ac:dyDescent="0.2">
      <c r="A551" s="29" t="s">
        <v>90</v>
      </c>
      <c r="B551" s="116" t="s">
        <v>91</v>
      </c>
      <c r="C551" s="116"/>
      <c r="D551" s="116"/>
      <c r="E551" s="116"/>
      <c r="F551" s="116"/>
      <c r="G551" s="116"/>
      <c r="H551" s="116"/>
      <c r="I551" s="30">
        <v>607</v>
      </c>
      <c r="J551" s="31">
        <v>10</v>
      </c>
      <c r="K551" s="31">
        <v>6</v>
      </c>
      <c r="L551" s="32" t="s">
        <v>91</v>
      </c>
      <c r="M551" s="30" t="s">
        <v>0</v>
      </c>
      <c r="N551" s="33">
        <v>23000</v>
      </c>
      <c r="O551" s="33">
        <v>23000</v>
      </c>
      <c r="P551" s="33">
        <f t="shared" si="8"/>
        <v>100</v>
      </c>
      <c r="Q551" s="119"/>
      <c r="R551" s="120"/>
      <c r="S551" s="120"/>
      <c r="T551" s="17">
        <v>0</v>
      </c>
      <c r="U551" s="18">
        <v>23000</v>
      </c>
      <c r="V551" s="18">
        <v>0</v>
      </c>
      <c r="W551" s="18">
        <v>0</v>
      </c>
      <c r="X551" s="18">
        <v>0</v>
      </c>
      <c r="Y551" s="18">
        <v>0</v>
      </c>
      <c r="Z551" s="18">
        <v>0</v>
      </c>
      <c r="AA551" s="18">
        <v>0</v>
      </c>
      <c r="AB551" s="18">
        <v>7000</v>
      </c>
      <c r="AC551" s="18">
        <v>0</v>
      </c>
      <c r="AD551" s="18">
        <v>0</v>
      </c>
      <c r="AE551" s="18">
        <v>0</v>
      </c>
      <c r="AF551" s="16" t="s">
        <v>0</v>
      </c>
    </row>
    <row r="552" spans="1:32" ht="22.5" x14ac:dyDescent="0.2">
      <c r="A552" s="29" t="s">
        <v>109</v>
      </c>
      <c r="B552" s="116" t="s">
        <v>110</v>
      </c>
      <c r="C552" s="116"/>
      <c r="D552" s="116"/>
      <c r="E552" s="116"/>
      <c r="F552" s="116"/>
      <c r="G552" s="116"/>
      <c r="H552" s="116"/>
      <c r="I552" s="30">
        <v>607</v>
      </c>
      <c r="J552" s="31">
        <v>10</v>
      </c>
      <c r="K552" s="31">
        <v>6</v>
      </c>
      <c r="L552" s="32" t="s">
        <v>110</v>
      </c>
      <c r="M552" s="30" t="s">
        <v>0</v>
      </c>
      <c r="N552" s="33">
        <v>23000</v>
      </c>
      <c r="O552" s="33">
        <v>23000</v>
      </c>
      <c r="P552" s="33">
        <f t="shared" si="8"/>
        <v>100</v>
      </c>
      <c r="Q552" s="119"/>
      <c r="R552" s="120"/>
      <c r="S552" s="120"/>
      <c r="T552" s="17">
        <v>0</v>
      </c>
      <c r="U552" s="18">
        <v>23000</v>
      </c>
      <c r="V552" s="18">
        <v>0</v>
      </c>
      <c r="W552" s="18">
        <v>0</v>
      </c>
      <c r="X552" s="18">
        <v>0</v>
      </c>
      <c r="Y552" s="18">
        <v>0</v>
      </c>
      <c r="Z552" s="18">
        <v>0</v>
      </c>
      <c r="AA552" s="18">
        <v>0</v>
      </c>
      <c r="AB552" s="18">
        <v>7000</v>
      </c>
      <c r="AC552" s="18">
        <v>0</v>
      </c>
      <c r="AD552" s="18">
        <v>0</v>
      </c>
      <c r="AE552" s="18">
        <v>0</v>
      </c>
      <c r="AF552" s="16" t="s">
        <v>0</v>
      </c>
    </row>
    <row r="553" spans="1:32" ht="45" x14ac:dyDescent="0.2">
      <c r="A553" s="29" t="s">
        <v>154</v>
      </c>
      <c r="B553" s="116" t="s">
        <v>155</v>
      </c>
      <c r="C553" s="116"/>
      <c r="D553" s="116"/>
      <c r="E553" s="116"/>
      <c r="F553" s="116"/>
      <c r="G553" s="116"/>
      <c r="H553" s="116"/>
      <c r="I553" s="30">
        <v>607</v>
      </c>
      <c r="J553" s="31">
        <v>10</v>
      </c>
      <c r="K553" s="31">
        <v>6</v>
      </c>
      <c r="L553" s="32" t="s">
        <v>155</v>
      </c>
      <c r="M553" s="30" t="s">
        <v>0</v>
      </c>
      <c r="N553" s="33">
        <v>23000</v>
      </c>
      <c r="O553" s="33">
        <v>23000</v>
      </c>
      <c r="P553" s="33">
        <f t="shared" si="8"/>
        <v>100</v>
      </c>
      <c r="Q553" s="119"/>
      <c r="R553" s="120"/>
      <c r="S553" s="120"/>
      <c r="T553" s="17">
        <v>0</v>
      </c>
      <c r="U553" s="18">
        <v>23000</v>
      </c>
      <c r="V553" s="18">
        <v>0</v>
      </c>
      <c r="W553" s="18">
        <v>0</v>
      </c>
      <c r="X553" s="18">
        <v>0</v>
      </c>
      <c r="Y553" s="18">
        <v>0</v>
      </c>
      <c r="Z553" s="18">
        <v>0</v>
      </c>
      <c r="AA553" s="18">
        <v>0</v>
      </c>
      <c r="AB553" s="18">
        <v>7000</v>
      </c>
      <c r="AC553" s="18">
        <v>0</v>
      </c>
      <c r="AD553" s="18">
        <v>0</v>
      </c>
      <c r="AE553" s="18">
        <v>0</v>
      </c>
      <c r="AF553" s="16" t="s">
        <v>0</v>
      </c>
    </row>
    <row r="554" spans="1:32" ht="22.5" x14ac:dyDescent="0.2">
      <c r="A554" s="29" t="s">
        <v>153</v>
      </c>
      <c r="B554" s="116" t="s">
        <v>152</v>
      </c>
      <c r="C554" s="116"/>
      <c r="D554" s="116"/>
      <c r="E554" s="116"/>
      <c r="F554" s="116"/>
      <c r="G554" s="116"/>
      <c r="H554" s="116"/>
      <c r="I554" s="30">
        <v>607</v>
      </c>
      <c r="J554" s="31">
        <v>10</v>
      </c>
      <c r="K554" s="31">
        <v>6</v>
      </c>
      <c r="L554" s="32" t="s">
        <v>152</v>
      </c>
      <c r="M554" s="30" t="s">
        <v>0</v>
      </c>
      <c r="N554" s="33">
        <v>23000</v>
      </c>
      <c r="O554" s="33">
        <v>23000</v>
      </c>
      <c r="P554" s="33">
        <f t="shared" si="8"/>
        <v>100</v>
      </c>
      <c r="Q554" s="119"/>
      <c r="R554" s="120"/>
      <c r="S554" s="120"/>
      <c r="T554" s="17">
        <v>0</v>
      </c>
      <c r="U554" s="18">
        <v>23000</v>
      </c>
      <c r="V554" s="18">
        <v>0</v>
      </c>
      <c r="W554" s="18">
        <v>0</v>
      </c>
      <c r="X554" s="18">
        <v>0</v>
      </c>
      <c r="Y554" s="18">
        <v>0</v>
      </c>
      <c r="Z554" s="18">
        <v>0</v>
      </c>
      <c r="AA554" s="18">
        <v>0</v>
      </c>
      <c r="AB554" s="18">
        <v>7000</v>
      </c>
      <c r="AC554" s="18">
        <v>0</v>
      </c>
      <c r="AD554" s="18">
        <v>0</v>
      </c>
      <c r="AE554" s="18">
        <v>0</v>
      </c>
      <c r="AF554" s="16" t="s">
        <v>0</v>
      </c>
    </row>
    <row r="555" spans="1:32" ht="12.75" customHeight="1" x14ac:dyDescent="0.2">
      <c r="A555" s="29" t="s">
        <v>150</v>
      </c>
      <c r="B555" s="116" t="s">
        <v>150</v>
      </c>
      <c r="C555" s="116"/>
      <c r="D555" s="116"/>
      <c r="E555" s="116"/>
      <c r="F555" s="116"/>
      <c r="G555" s="116"/>
      <c r="H555" s="116"/>
      <c r="I555" s="30">
        <v>607</v>
      </c>
      <c r="J555" s="31">
        <v>10</v>
      </c>
      <c r="K555" s="31">
        <v>6</v>
      </c>
      <c r="L555" s="32" t="s">
        <v>152</v>
      </c>
      <c r="M555" s="30" t="s">
        <v>151</v>
      </c>
      <c r="N555" s="33">
        <v>23000</v>
      </c>
      <c r="O555" s="33">
        <v>23000</v>
      </c>
      <c r="P555" s="33">
        <f t="shared" si="8"/>
        <v>100</v>
      </c>
      <c r="Q555" s="119"/>
      <c r="R555" s="120"/>
      <c r="S555" s="120"/>
      <c r="T555" s="17">
        <v>0</v>
      </c>
      <c r="U555" s="18">
        <v>23000</v>
      </c>
      <c r="V555" s="18">
        <v>0</v>
      </c>
      <c r="W555" s="18">
        <v>0</v>
      </c>
      <c r="X555" s="18">
        <v>0</v>
      </c>
      <c r="Y555" s="18">
        <v>0</v>
      </c>
      <c r="Z555" s="18">
        <v>0</v>
      </c>
      <c r="AA555" s="18">
        <v>0</v>
      </c>
      <c r="AB555" s="18">
        <v>7000</v>
      </c>
      <c r="AC555" s="18">
        <v>0</v>
      </c>
      <c r="AD555" s="18">
        <v>0</v>
      </c>
      <c r="AE555" s="18">
        <v>0</v>
      </c>
      <c r="AF555" s="16" t="s">
        <v>0</v>
      </c>
    </row>
    <row r="556" spans="1:32" ht="22.5" x14ac:dyDescent="0.2">
      <c r="A556" s="29" t="s">
        <v>149</v>
      </c>
      <c r="B556" s="116" t="s">
        <v>149</v>
      </c>
      <c r="C556" s="116"/>
      <c r="D556" s="116"/>
      <c r="E556" s="116"/>
      <c r="F556" s="116"/>
      <c r="G556" s="116"/>
      <c r="H556" s="116"/>
      <c r="I556" s="30">
        <v>609</v>
      </c>
      <c r="J556" s="31">
        <v>0</v>
      </c>
      <c r="K556" s="31">
        <v>0</v>
      </c>
      <c r="L556" s="32" t="s">
        <v>0</v>
      </c>
      <c r="M556" s="30" t="s">
        <v>0</v>
      </c>
      <c r="N556" s="33">
        <v>125629397.29000001</v>
      </c>
      <c r="O556" s="33">
        <v>101250598.41</v>
      </c>
      <c r="P556" s="33">
        <f t="shared" si="8"/>
        <v>80.594670191941972</v>
      </c>
      <c r="Q556" s="119"/>
      <c r="R556" s="120"/>
      <c r="S556" s="120"/>
      <c r="T556" s="17">
        <v>14895783</v>
      </c>
      <c r="U556" s="18">
        <v>16362830.359999999</v>
      </c>
      <c r="V556" s="18">
        <v>3468490</v>
      </c>
      <c r="W556" s="18">
        <v>17410553</v>
      </c>
      <c r="X556" s="18">
        <v>38900613.649999999</v>
      </c>
      <c r="Y556" s="18">
        <v>23356441.190000001</v>
      </c>
      <c r="Z556" s="18">
        <v>15919418.41</v>
      </c>
      <c r="AA556" s="18">
        <v>5482000</v>
      </c>
      <c r="AB556" s="18">
        <v>11742573</v>
      </c>
      <c r="AC556" s="18">
        <v>14004683</v>
      </c>
      <c r="AD556" s="18">
        <v>16037159.91</v>
      </c>
      <c r="AE556" s="18">
        <v>15052933.77</v>
      </c>
      <c r="AF556" s="16" t="s">
        <v>0</v>
      </c>
    </row>
    <row r="557" spans="1:32" ht="12.75" customHeight="1" x14ac:dyDescent="0.2">
      <c r="A557" s="29" t="s">
        <v>27</v>
      </c>
      <c r="B557" s="116" t="s">
        <v>27</v>
      </c>
      <c r="C557" s="116"/>
      <c r="D557" s="116"/>
      <c r="E557" s="116"/>
      <c r="F557" s="116"/>
      <c r="G557" s="116"/>
      <c r="H557" s="116"/>
      <c r="I557" s="30">
        <v>609</v>
      </c>
      <c r="J557" s="31">
        <v>1</v>
      </c>
      <c r="K557" s="31">
        <v>0</v>
      </c>
      <c r="L557" s="32" t="s">
        <v>0</v>
      </c>
      <c r="M557" s="30" t="s">
        <v>0</v>
      </c>
      <c r="N557" s="33">
        <v>7000</v>
      </c>
      <c r="O557" s="33">
        <v>0</v>
      </c>
      <c r="P557" s="33">
        <f t="shared" si="8"/>
        <v>0</v>
      </c>
      <c r="Q557" s="119"/>
      <c r="R557" s="120"/>
      <c r="S557" s="120"/>
      <c r="T557" s="17">
        <v>0</v>
      </c>
      <c r="U557" s="18">
        <v>0</v>
      </c>
      <c r="V557" s="18">
        <v>0</v>
      </c>
      <c r="W557" s="18">
        <v>0</v>
      </c>
      <c r="X557" s="18">
        <v>7000</v>
      </c>
      <c r="Y557" s="18">
        <v>0</v>
      </c>
      <c r="Z557" s="18">
        <v>0</v>
      </c>
      <c r="AA557" s="18">
        <v>3000</v>
      </c>
      <c r="AB557" s="18">
        <v>0</v>
      </c>
      <c r="AC557" s="18">
        <v>0</v>
      </c>
      <c r="AD557" s="18">
        <v>0</v>
      </c>
      <c r="AE557" s="18">
        <v>0</v>
      </c>
      <c r="AF557" s="16" t="s">
        <v>0</v>
      </c>
    </row>
    <row r="558" spans="1:32" x14ac:dyDescent="0.2">
      <c r="A558" s="29" t="s">
        <v>13</v>
      </c>
      <c r="B558" s="116" t="s">
        <v>13</v>
      </c>
      <c r="C558" s="116"/>
      <c r="D558" s="116"/>
      <c r="E558" s="116"/>
      <c r="F558" s="116"/>
      <c r="G558" s="116"/>
      <c r="H558" s="116"/>
      <c r="I558" s="30">
        <v>609</v>
      </c>
      <c r="J558" s="31">
        <v>1</v>
      </c>
      <c r="K558" s="31">
        <v>13</v>
      </c>
      <c r="L558" s="32" t="s">
        <v>0</v>
      </c>
      <c r="M558" s="30" t="s">
        <v>0</v>
      </c>
      <c r="N558" s="33">
        <v>7000</v>
      </c>
      <c r="O558" s="33">
        <v>0</v>
      </c>
      <c r="P558" s="33">
        <f t="shared" si="8"/>
        <v>0</v>
      </c>
      <c r="Q558" s="119"/>
      <c r="R558" s="120"/>
      <c r="S558" s="120"/>
      <c r="T558" s="17">
        <v>0</v>
      </c>
      <c r="U558" s="18">
        <v>0</v>
      </c>
      <c r="V558" s="18">
        <v>0</v>
      </c>
      <c r="W558" s="18">
        <v>0</v>
      </c>
      <c r="X558" s="18">
        <v>7000</v>
      </c>
      <c r="Y558" s="18">
        <v>0</v>
      </c>
      <c r="Z558" s="18">
        <v>0</v>
      </c>
      <c r="AA558" s="18">
        <v>3000</v>
      </c>
      <c r="AB558" s="18">
        <v>0</v>
      </c>
      <c r="AC558" s="18">
        <v>0</v>
      </c>
      <c r="AD558" s="18">
        <v>0</v>
      </c>
      <c r="AE558" s="18">
        <v>0</v>
      </c>
      <c r="AF558" s="16" t="s">
        <v>0</v>
      </c>
    </row>
    <row r="559" spans="1:32" ht="22.5" x14ac:dyDescent="0.2">
      <c r="A559" s="29" t="s">
        <v>11</v>
      </c>
      <c r="B559" s="116" t="s">
        <v>12</v>
      </c>
      <c r="C559" s="116"/>
      <c r="D559" s="116"/>
      <c r="E559" s="116"/>
      <c r="F559" s="116"/>
      <c r="G559" s="116"/>
      <c r="H559" s="116"/>
      <c r="I559" s="30">
        <v>609</v>
      </c>
      <c r="J559" s="31">
        <v>1</v>
      </c>
      <c r="K559" s="31">
        <v>13</v>
      </c>
      <c r="L559" s="32" t="s">
        <v>12</v>
      </c>
      <c r="M559" s="30" t="s">
        <v>0</v>
      </c>
      <c r="N559" s="33">
        <v>7000</v>
      </c>
      <c r="O559" s="33">
        <v>0</v>
      </c>
      <c r="P559" s="33">
        <f t="shared" si="8"/>
        <v>0</v>
      </c>
      <c r="Q559" s="119"/>
      <c r="R559" s="120"/>
      <c r="S559" s="120"/>
      <c r="T559" s="17">
        <v>0</v>
      </c>
      <c r="U559" s="18">
        <v>0</v>
      </c>
      <c r="V559" s="18">
        <v>0</v>
      </c>
      <c r="W559" s="18">
        <v>0</v>
      </c>
      <c r="X559" s="18">
        <v>7000</v>
      </c>
      <c r="Y559" s="18">
        <v>0</v>
      </c>
      <c r="Z559" s="18">
        <v>0</v>
      </c>
      <c r="AA559" s="18">
        <v>3000</v>
      </c>
      <c r="AB559" s="18">
        <v>0</v>
      </c>
      <c r="AC559" s="18">
        <v>0</v>
      </c>
      <c r="AD559" s="18">
        <v>0</v>
      </c>
      <c r="AE559" s="18">
        <v>0</v>
      </c>
      <c r="AF559" s="16" t="s">
        <v>0</v>
      </c>
    </row>
    <row r="560" spans="1:32" ht="22.5" x14ac:dyDescent="0.2">
      <c r="A560" s="29" t="s">
        <v>9</v>
      </c>
      <c r="B560" s="116" t="s">
        <v>10</v>
      </c>
      <c r="C560" s="116"/>
      <c r="D560" s="116"/>
      <c r="E560" s="116"/>
      <c r="F560" s="116"/>
      <c r="G560" s="116"/>
      <c r="H560" s="116"/>
      <c r="I560" s="30">
        <v>609</v>
      </c>
      <c r="J560" s="31">
        <v>1</v>
      </c>
      <c r="K560" s="31">
        <v>13</v>
      </c>
      <c r="L560" s="32" t="s">
        <v>10</v>
      </c>
      <c r="M560" s="30" t="s">
        <v>0</v>
      </c>
      <c r="N560" s="33">
        <v>7000</v>
      </c>
      <c r="O560" s="33">
        <v>0</v>
      </c>
      <c r="P560" s="33">
        <f t="shared" si="8"/>
        <v>0</v>
      </c>
      <c r="Q560" s="119"/>
      <c r="R560" s="120"/>
      <c r="S560" s="120"/>
      <c r="T560" s="17">
        <v>0</v>
      </c>
      <c r="U560" s="18">
        <v>0</v>
      </c>
      <c r="V560" s="18">
        <v>0</v>
      </c>
      <c r="W560" s="18">
        <v>0</v>
      </c>
      <c r="X560" s="18">
        <v>7000</v>
      </c>
      <c r="Y560" s="18">
        <v>0</v>
      </c>
      <c r="Z560" s="18">
        <v>0</v>
      </c>
      <c r="AA560" s="18">
        <v>3000</v>
      </c>
      <c r="AB560" s="18">
        <v>0</v>
      </c>
      <c r="AC560" s="18">
        <v>0</v>
      </c>
      <c r="AD560" s="18">
        <v>0</v>
      </c>
      <c r="AE560" s="18">
        <v>0</v>
      </c>
      <c r="AF560" s="16" t="s">
        <v>0</v>
      </c>
    </row>
    <row r="561" spans="1:32" ht="33.75" x14ac:dyDescent="0.2">
      <c r="A561" s="29" t="s">
        <v>7</v>
      </c>
      <c r="B561" s="116" t="s">
        <v>8</v>
      </c>
      <c r="C561" s="116"/>
      <c r="D561" s="116"/>
      <c r="E561" s="116"/>
      <c r="F561" s="116"/>
      <c r="G561" s="116"/>
      <c r="H561" s="116"/>
      <c r="I561" s="30">
        <v>609</v>
      </c>
      <c r="J561" s="31">
        <v>1</v>
      </c>
      <c r="K561" s="31">
        <v>13</v>
      </c>
      <c r="L561" s="32" t="s">
        <v>8</v>
      </c>
      <c r="M561" s="30" t="s">
        <v>0</v>
      </c>
      <c r="N561" s="33">
        <v>7000</v>
      </c>
      <c r="O561" s="33">
        <v>0</v>
      </c>
      <c r="P561" s="33">
        <f t="shared" si="8"/>
        <v>0</v>
      </c>
      <c r="Q561" s="119"/>
      <c r="R561" s="120"/>
      <c r="S561" s="120"/>
      <c r="T561" s="17">
        <v>0</v>
      </c>
      <c r="U561" s="18">
        <v>0</v>
      </c>
      <c r="V561" s="18">
        <v>0</v>
      </c>
      <c r="W561" s="18">
        <v>0</v>
      </c>
      <c r="X561" s="18">
        <v>7000</v>
      </c>
      <c r="Y561" s="18">
        <v>0</v>
      </c>
      <c r="Z561" s="18">
        <v>0</v>
      </c>
      <c r="AA561" s="18">
        <v>3000</v>
      </c>
      <c r="AB561" s="18">
        <v>0</v>
      </c>
      <c r="AC561" s="18">
        <v>0</v>
      </c>
      <c r="AD561" s="18">
        <v>0</v>
      </c>
      <c r="AE561" s="18">
        <v>0</v>
      </c>
      <c r="AF561" s="16" t="s">
        <v>0</v>
      </c>
    </row>
    <row r="562" spans="1:32" x14ac:dyDescent="0.2">
      <c r="A562" s="29" t="s">
        <v>6</v>
      </c>
      <c r="B562" s="116" t="s">
        <v>3</v>
      </c>
      <c r="C562" s="116"/>
      <c r="D562" s="116"/>
      <c r="E562" s="116"/>
      <c r="F562" s="116"/>
      <c r="G562" s="116"/>
      <c r="H562" s="116"/>
      <c r="I562" s="30">
        <v>609</v>
      </c>
      <c r="J562" s="31">
        <v>1</v>
      </c>
      <c r="K562" s="31">
        <v>13</v>
      </c>
      <c r="L562" s="32" t="s">
        <v>3</v>
      </c>
      <c r="M562" s="30" t="s">
        <v>0</v>
      </c>
      <c r="N562" s="33">
        <v>7000</v>
      </c>
      <c r="O562" s="33">
        <v>0</v>
      </c>
      <c r="P562" s="33">
        <f t="shared" si="8"/>
        <v>0</v>
      </c>
      <c r="Q562" s="119"/>
      <c r="R562" s="120"/>
      <c r="S562" s="120"/>
      <c r="T562" s="17">
        <v>0</v>
      </c>
      <c r="U562" s="18">
        <v>0</v>
      </c>
      <c r="V562" s="18">
        <v>0</v>
      </c>
      <c r="W562" s="18">
        <v>0</v>
      </c>
      <c r="X562" s="18">
        <v>7000</v>
      </c>
      <c r="Y562" s="18">
        <v>0</v>
      </c>
      <c r="Z562" s="18">
        <v>0</v>
      </c>
      <c r="AA562" s="18">
        <v>3000</v>
      </c>
      <c r="AB562" s="18">
        <v>0</v>
      </c>
      <c r="AC562" s="18">
        <v>0</v>
      </c>
      <c r="AD562" s="18">
        <v>0</v>
      </c>
      <c r="AE562" s="18">
        <v>0</v>
      </c>
      <c r="AF562" s="16" t="s">
        <v>0</v>
      </c>
    </row>
    <row r="563" spans="1:32" ht="22.5" x14ac:dyDescent="0.2">
      <c r="A563" s="29" t="s">
        <v>1</v>
      </c>
      <c r="B563" s="116" t="s">
        <v>1</v>
      </c>
      <c r="C563" s="116"/>
      <c r="D563" s="116"/>
      <c r="E563" s="116"/>
      <c r="F563" s="116"/>
      <c r="G563" s="116"/>
      <c r="H563" s="116"/>
      <c r="I563" s="30">
        <v>609</v>
      </c>
      <c r="J563" s="31">
        <v>1</v>
      </c>
      <c r="K563" s="31">
        <v>13</v>
      </c>
      <c r="L563" s="32" t="s">
        <v>3</v>
      </c>
      <c r="M563" s="30" t="s">
        <v>2</v>
      </c>
      <c r="N563" s="33">
        <v>7000</v>
      </c>
      <c r="O563" s="33">
        <v>0</v>
      </c>
      <c r="P563" s="33">
        <f t="shared" si="8"/>
        <v>0</v>
      </c>
      <c r="Q563" s="119"/>
      <c r="R563" s="120"/>
      <c r="S563" s="120"/>
      <c r="T563" s="17">
        <v>0</v>
      </c>
      <c r="U563" s="18">
        <v>0</v>
      </c>
      <c r="V563" s="18">
        <v>0</v>
      </c>
      <c r="W563" s="18">
        <v>0</v>
      </c>
      <c r="X563" s="18">
        <v>7000</v>
      </c>
      <c r="Y563" s="18">
        <v>0</v>
      </c>
      <c r="Z563" s="18">
        <v>0</v>
      </c>
      <c r="AA563" s="18">
        <v>3000</v>
      </c>
      <c r="AB563" s="18">
        <v>0</v>
      </c>
      <c r="AC563" s="18">
        <v>0</v>
      </c>
      <c r="AD563" s="18">
        <v>0</v>
      </c>
      <c r="AE563" s="18">
        <v>0</v>
      </c>
      <c r="AF563" s="16" t="s">
        <v>0</v>
      </c>
    </row>
    <row r="564" spans="1:32" x14ac:dyDescent="0.2">
      <c r="A564" s="29" t="s">
        <v>148</v>
      </c>
      <c r="B564" s="116" t="s">
        <v>148</v>
      </c>
      <c r="C564" s="116"/>
      <c r="D564" s="116"/>
      <c r="E564" s="116"/>
      <c r="F564" s="116"/>
      <c r="G564" s="116"/>
      <c r="H564" s="116"/>
      <c r="I564" s="30">
        <v>609</v>
      </c>
      <c r="J564" s="31">
        <v>10</v>
      </c>
      <c r="K564" s="31">
        <v>0</v>
      </c>
      <c r="L564" s="32" t="s">
        <v>0</v>
      </c>
      <c r="M564" s="30" t="s">
        <v>0</v>
      </c>
      <c r="N564" s="33">
        <v>125622397.29000001</v>
      </c>
      <c r="O564" s="33">
        <v>101250598.41</v>
      </c>
      <c r="P564" s="33">
        <f t="shared" si="8"/>
        <v>80.59916113227996</v>
      </c>
      <c r="Q564" s="119"/>
      <c r="R564" s="120"/>
      <c r="S564" s="120"/>
      <c r="T564" s="17">
        <v>14895783</v>
      </c>
      <c r="U564" s="18">
        <v>16362830.359999999</v>
      </c>
      <c r="V564" s="18">
        <v>3468490</v>
      </c>
      <c r="W564" s="18">
        <v>17410553</v>
      </c>
      <c r="X564" s="18">
        <v>38893613.649999999</v>
      </c>
      <c r="Y564" s="18">
        <v>23356441.190000001</v>
      </c>
      <c r="Z564" s="18">
        <v>15919418.41</v>
      </c>
      <c r="AA564" s="18">
        <v>5479000</v>
      </c>
      <c r="AB564" s="18">
        <v>11742573</v>
      </c>
      <c r="AC564" s="18">
        <v>14004683</v>
      </c>
      <c r="AD564" s="18">
        <v>16037159.91</v>
      </c>
      <c r="AE564" s="18">
        <v>15052933.77</v>
      </c>
      <c r="AF564" s="16" t="s">
        <v>0</v>
      </c>
    </row>
    <row r="565" spans="1:32" x14ac:dyDescent="0.2">
      <c r="A565" s="29" t="s">
        <v>147</v>
      </c>
      <c r="B565" s="116" t="s">
        <v>147</v>
      </c>
      <c r="C565" s="116"/>
      <c r="D565" s="116"/>
      <c r="E565" s="116"/>
      <c r="F565" s="116"/>
      <c r="G565" s="116"/>
      <c r="H565" s="116"/>
      <c r="I565" s="30">
        <v>609</v>
      </c>
      <c r="J565" s="31">
        <v>10</v>
      </c>
      <c r="K565" s="31">
        <v>3</v>
      </c>
      <c r="L565" s="32" t="s">
        <v>0</v>
      </c>
      <c r="M565" s="30" t="s">
        <v>0</v>
      </c>
      <c r="N565" s="33">
        <v>98972547.290000007</v>
      </c>
      <c r="O565" s="33">
        <v>83453313.879999995</v>
      </c>
      <c r="P565" s="33">
        <f t="shared" si="8"/>
        <v>84.319658496282784</v>
      </c>
      <c r="Q565" s="119"/>
      <c r="R565" s="120"/>
      <c r="S565" s="120"/>
      <c r="T565" s="17">
        <v>12317683</v>
      </c>
      <c r="U565" s="18">
        <v>13215881.720000001</v>
      </c>
      <c r="V565" s="18">
        <v>2055280</v>
      </c>
      <c r="W565" s="18">
        <v>14116683</v>
      </c>
      <c r="X565" s="18">
        <v>26920806.329999998</v>
      </c>
      <c r="Y565" s="18">
        <v>20046412.670000002</v>
      </c>
      <c r="Z565" s="18">
        <v>12872538.09</v>
      </c>
      <c r="AA565" s="18">
        <v>3367550</v>
      </c>
      <c r="AB565" s="18">
        <v>9468733</v>
      </c>
      <c r="AC565" s="18">
        <v>11729683</v>
      </c>
      <c r="AD565" s="18">
        <v>13223276.810000001</v>
      </c>
      <c r="AE565" s="18">
        <v>12693631.67</v>
      </c>
      <c r="AF565" s="16" t="s">
        <v>0</v>
      </c>
    </row>
    <row r="566" spans="1:32" ht="22.5" x14ac:dyDescent="0.2">
      <c r="A566" s="29" t="s">
        <v>90</v>
      </c>
      <c r="B566" s="116" t="s">
        <v>91</v>
      </c>
      <c r="C566" s="116"/>
      <c r="D566" s="116"/>
      <c r="E566" s="116"/>
      <c r="F566" s="116"/>
      <c r="G566" s="116"/>
      <c r="H566" s="116"/>
      <c r="I566" s="30">
        <v>609</v>
      </c>
      <c r="J566" s="31">
        <v>10</v>
      </c>
      <c r="K566" s="31">
        <v>3</v>
      </c>
      <c r="L566" s="32" t="s">
        <v>91</v>
      </c>
      <c r="M566" s="30" t="s">
        <v>0</v>
      </c>
      <c r="N566" s="33">
        <v>98972547.290000007</v>
      </c>
      <c r="O566" s="33">
        <v>83453313.879999995</v>
      </c>
      <c r="P566" s="33">
        <f t="shared" si="8"/>
        <v>84.319658496282784</v>
      </c>
      <c r="Q566" s="119"/>
      <c r="R566" s="120"/>
      <c r="S566" s="120"/>
      <c r="T566" s="17">
        <v>12317683</v>
      </c>
      <c r="U566" s="18">
        <v>13215881.720000001</v>
      </c>
      <c r="V566" s="18">
        <v>2055280</v>
      </c>
      <c r="W566" s="18">
        <v>14116683</v>
      </c>
      <c r="X566" s="18">
        <v>26920806.329999998</v>
      </c>
      <c r="Y566" s="18">
        <v>20046412.670000002</v>
      </c>
      <c r="Z566" s="18">
        <v>12872538.09</v>
      </c>
      <c r="AA566" s="18">
        <v>3367550</v>
      </c>
      <c r="AB566" s="18">
        <v>9468733</v>
      </c>
      <c r="AC566" s="18">
        <v>11729683</v>
      </c>
      <c r="AD566" s="18">
        <v>13223276.810000001</v>
      </c>
      <c r="AE566" s="18">
        <v>12693631.67</v>
      </c>
      <c r="AF566" s="16" t="s">
        <v>0</v>
      </c>
    </row>
    <row r="567" spans="1:32" ht="22.5" x14ac:dyDescent="0.2">
      <c r="A567" s="29" t="s">
        <v>109</v>
      </c>
      <c r="B567" s="116" t="s">
        <v>110</v>
      </c>
      <c r="C567" s="116"/>
      <c r="D567" s="116"/>
      <c r="E567" s="116"/>
      <c r="F567" s="116"/>
      <c r="G567" s="116"/>
      <c r="H567" s="116"/>
      <c r="I567" s="30">
        <v>609</v>
      </c>
      <c r="J567" s="31">
        <v>10</v>
      </c>
      <c r="K567" s="31">
        <v>3</v>
      </c>
      <c r="L567" s="32" t="s">
        <v>110</v>
      </c>
      <c r="M567" s="30" t="s">
        <v>0</v>
      </c>
      <c r="N567" s="33">
        <v>98972547.290000007</v>
      </c>
      <c r="O567" s="33">
        <v>83453313.879999995</v>
      </c>
      <c r="P567" s="33">
        <f t="shared" si="8"/>
        <v>84.319658496282784</v>
      </c>
      <c r="Q567" s="119"/>
      <c r="R567" s="120"/>
      <c r="S567" s="120"/>
      <c r="T567" s="17">
        <v>12317683</v>
      </c>
      <c r="U567" s="18">
        <v>13215881.720000001</v>
      </c>
      <c r="V567" s="18">
        <v>2055280</v>
      </c>
      <c r="W567" s="18">
        <v>14116683</v>
      </c>
      <c r="X567" s="18">
        <v>26920806.329999998</v>
      </c>
      <c r="Y567" s="18">
        <v>20046412.670000002</v>
      </c>
      <c r="Z567" s="18">
        <v>12872538.09</v>
      </c>
      <c r="AA567" s="18">
        <v>3367550</v>
      </c>
      <c r="AB567" s="18">
        <v>9468733</v>
      </c>
      <c r="AC567" s="18">
        <v>11729683</v>
      </c>
      <c r="AD567" s="18">
        <v>13223276.810000001</v>
      </c>
      <c r="AE567" s="18">
        <v>12693631.67</v>
      </c>
      <c r="AF567" s="16" t="s">
        <v>0</v>
      </c>
    </row>
    <row r="568" spans="1:32" ht="22.5" x14ac:dyDescent="0.2">
      <c r="A568" s="29" t="s">
        <v>107</v>
      </c>
      <c r="B568" s="116" t="s">
        <v>108</v>
      </c>
      <c r="C568" s="116"/>
      <c r="D568" s="116"/>
      <c r="E568" s="116"/>
      <c r="F568" s="116"/>
      <c r="G568" s="116"/>
      <c r="H568" s="116"/>
      <c r="I568" s="30">
        <v>609</v>
      </c>
      <c r="J568" s="31">
        <v>10</v>
      </c>
      <c r="K568" s="31">
        <v>3</v>
      </c>
      <c r="L568" s="32" t="s">
        <v>108</v>
      </c>
      <c r="M568" s="30" t="s">
        <v>0</v>
      </c>
      <c r="N568" s="33">
        <v>64066238</v>
      </c>
      <c r="O568" s="33">
        <v>53010845.299999997</v>
      </c>
      <c r="P568" s="33">
        <f t="shared" si="8"/>
        <v>82.743808525170465</v>
      </c>
      <c r="Q568" s="119"/>
      <c r="R568" s="120"/>
      <c r="S568" s="120"/>
      <c r="T568" s="17">
        <v>9167768</v>
      </c>
      <c r="U568" s="18">
        <v>9796844.5099999998</v>
      </c>
      <c r="V568" s="18">
        <v>1741730</v>
      </c>
      <c r="W568" s="18">
        <v>9964768</v>
      </c>
      <c r="X568" s="18">
        <v>18482437.879999999</v>
      </c>
      <c r="Y568" s="18">
        <v>7793577.0800000001</v>
      </c>
      <c r="Z568" s="18">
        <v>9474024.7400000002</v>
      </c>
      <c r="AA568" s="18">
        <v>2326200</v>
      </c>
      <c r="AB568" s="18">
        <v>7339268</v>
      </c>
      <c r="AC568" s="18">
        <v>8580768</v>
      </c>
      <c r="AD568" s="18">
        <v>9302264.5</v>
      </c>
      <c r="AE568" s="18">
        <v>9217089.2899999991</v>
      </c>
      <c r="AF568" s="16" t="s">
        <v>0</v>
      </c>
    </row>
    <row r="569" spans="1:32" x14ac:dyDescent="0.2">
      <c r="A569" s="29" t="s">
        <v>146</v>
      </c>
      <c r="B569" s="116" t="s">
        <v>145</v>
      </c>
      <c r="C569" s="116"/>
      <c r="D569" s="116"/>
      <c r="E569" s="116"/>
      <c r="F569" s="116"/>
      <c r="G569" s="116"/>
      <c r="H569" s="116"/>
      <c r="I569" s="30">
        <v>609</v>
      </c>
      <c r="J569" s="31">
        <v>10</v>
      </c>
      <c r="K569" s="31">
        <v>3</v>
      </c>
      <c r="L569" s="32" t="s">
        <v>145</v>
      </c>
      <c r="M569" s="30" t="s">
        <v>0</v>
      </c>
      <c r="N569" s="33">
        <v>12584000</v>
      </c>
      <c r="O569" s="33">
        <v>10902874</v>
      </c>
      <c r="P569" s="33">
        <f t="shared" si="8"/>
        <v>86.640766052129692</v>
      </c>
      <c r="Q569" s="119"/>
      <c r="R569" s="120"/>
      <c r="S569" s="120"/>
      <c r="T569" s="17">
        <v>1021000</v>
      </c>
      <c r="U569" s="18">
        <v>1993649</v>
      </c>
      <c r="V569" s="18">
        <v>0</v>
      </c>
      <c r="W569" s="18">
        <v>1818000</v>
      </c>
      <c r="X569" s="18">
        <v>2865205.4</v>
      </c>
      <c r="Y569" s="18">
        <v>1586550.6</v>
      </c>
      <c r="Z569" s="18">
        <v>2000000</v>
      </c>
      <c r="AA569" s="18">
        <v>0</v>
      </c>
      <c r="AB569" s="18">
        <v>0</v>
      </c>
      <c r="AC569" s="18">
        <v>431000</v>
      </c>
      <c r="AD569" s="18">
        <v>2106988</v>
      </c>
      <c r="AE569" s="18">
        <v>2031607</v>
      </c>
      <c r="AF569" s="16" t="s">
        <v>0</v>
      </c>
    </row>
    <row r="570" spans="1:32" ht="22.5" x14ac:dyDescent="0.2">
      <c r="A570" s="29" t="s">
        <v>1</v>
      </c>
      <c r="B570" s="116" t="s">
        <v>1</v>
      </c>
      <c r="C570" s="116"/>
      <c r="D570" s="116"/>
      <c r="E570" s="116"/>
      <c r="F570" s="116"/>
      <c r="G570" s="116"/>
      <c r="H570" s="116"/>
      <c r="I570" s="30">
        <v>609</v>
      </c>
      <c r="J570" s="31">
        <v>10</v>
      </c>
      <c r="K570" s="31">
        <v>3</v>
      </c>
      <c r="L570" s="32" t="s">
        <v>145</v>
      </c>
      <c r="M570" s="30" t="s">
        <v>2</v>
      </c>
      <c r="N570" s="33">
        <v>184000</v>
      </c>
      <c r="O570" s="33">
        <v>131142.29</v>
      </c>
      <c r="P570" s="33">
        <f t="shared" si="8"/>
        <v>71.272983695652186</v>
      </c>
      <c r="Q570" s="119"/>
      <c r="R570" s="120"/>
      <c r="S570" s="120"/>
      <c r="T570" s="17">
        <v>21000</v>
      </c>
      <c r="U570" s="18">
        <v>16261.6</v>
      </c>
      <c r="V570" s="18">
        <v>0</v>
      </c>
      <c r="W570" s="18">
        <v>18000</v>
      </c>
      <c r="X570" s="18">
        <v>62720.7</v>
      </c>
      <c r="Y570" s="18">
        <v>20827.72</v>
      </c>
      <c r="Z570" s="18">
        <v>24731.63</v>
      </c>
      <c r="AA570" s="18">
        <v>0</v>
      </c>
      <c r="AB570" s="18">
        <v>0</v>
      </c>
      <c r="AC570" s="18">
        <v>9000</v>
      </c>
      <c r="AD570" s="18">
        <v>17688.28</v>
      </c>
      <c r="AE570" s="18">
        <v>41770.07</v>
      </c>
      <c r="AF570" s="16" t="s">
        <v>0</v>
      </c>
    </row>
    <row r="571" spans="1:32" x14ac:dyDescent="0.2">
      <c r="A571" s="29" t="s">
        <v>93</v>
      </c>
      <c r="B571" s="116" t="s">
        <v>93</v>
      </c>
      <c r="C571" s="116"/>
      <c r="D571" s="116"/>
      <c r="E571" s="116"/>
      <c r="F571" s="116"/>
      <c r="G571" s="116"/>
      <c r="H571" s="116"/>
      <c r="I571" s="30">
        <v>609</v>
      </c>
      <c r="J571" s="31">
        <v>10</v>
      </c>
      <c r="K571" s="31">
        <v>3</v>
      </c>
      <c r="L571" s="32" t="s">
        <v>145</v>
      </c>
      <c r="M571" s="30" t="s">
        <v>94</v>
      </c>
      <c r="N571" s="33">
        <v>12400000</v>
      </c>
      <c r="O571" s="33">
        <v>10771731.710000001</v>
      </c>
      <c r="P571" s="33">
        <f t="shared" si="8"/>
        <v>86.868804112903234</v>
      </c>
      <c r="Q571" s="119"/>
      <c r="R571" s="120"/>
      <c r="S571" s="120"/>
      <c r="T571" s="17">
        <v>1000000</v>
      </c>
      <c r="U571" s="18">
        <v>1977387.4</v>
      </c>
      <c r="V571" s="18">
        <v>0</v>
      </c>
      <c r="W571" s="18">
        <v>1800000</v>
      </c>
      <c r="X571" s="18">
        <v>2802484.7</v>
      </c>
      <c r="Y571" s="18">
        <v>1565722.88</v>
      </c>
      <c r="Z571" s="18">
        <v>1975268.37</v>
      </c>
      <c r="AA571" s="18">
        <v>0</v>
      </c>
      <c r="AB571" s="18">
        <v>0</v>
      </c>
      <c r="AC571" s="18">
        <v>422000</v>
      </c>
      <c r="AD571" s="18">
        <v>2089299.72</v>
      </c>
      <c r="AE571" s="18">
        <v>1989836.93</v>
      </c>
      <c r="AF571" s="16" t="s">
        <v>0</v>
      </c>
    </row>
    <row r="572" spans="1:32" ht="22.5" x14ac:dyDescent="0.2">
      <c r="A572" s="29" t="s">
        <v>144</v>
      </c>
      <c r="B572" s="116" t="s">
        <v>143</v>
      </c>
      <c r="C572" s="116"/>
      <c r="D572" s="116"/>
      <c r="E572" s="116"/>
      <c r="F572" s="116"/>
      <c r="G572" s="116"/>
      <c r="H572" s="116"/>
      <c r="I572" s="30">
        <v>609</v>
      </c>
      <c r="J572" s="31">
        <v>10</v>
      </c>
      <c r="K572" s="31">
        <v>3</v>
      </c>
      <c r="L572" s="32" t="s">
        <v>143</v>
      </c>
      <c r="M572" s="30" t="s">
        <v>0</v>
      </c>
      <c r="N572" s="33">
        <v>1518120</v>
      </c>
      <c r="O572" s="33">
        <v>1493541.29</v>
      </c>
      <c r="P572" s="33">
        <f t="shared" si="8"/>
        <v>98.380977129607672</v>
      </c>
      <c r="Q572" s="119"/>
      <c r="R572" s="120"/>
      <c r="S572" s="120"/>
      <c r="T572" s="17">
        <v>242000</v>
      </c>
      <c r="U572" s="18">
        <v>257056.39</v>
      </c>
      <c r="V572" s="18">
        <v>240000</v>
      </c>
      <c r="W572" s="18">
        <v>242000</v>
      </c>
      <c r="X572" s="18">
        <v>289302.28999999998</v>
      </c>
      <c r="Y572" s="18">
        <v>240013.24</v>
      </c>
      <c r="Z572" s="18">
        <v>246262.47</v>
      </c>
      <c r="AA572" s="18">
        <v>240000</v>
      </c>
      <c r="AB572" s="18">
        <v>240900</v>
      </c>
      <c r="AC572" s="18">
        <v>241000</v>
      </c>
      <c r="AD572" s="18">
        <v>245831.14</v>
      </c>
      <c r="AE572" s="18">
        <v>239654.47</v>
      </c>
      <c r="AF572" s="16" t="s">
        <v>0</v>
      </c>
    </row>
    <row r="573" spans="1:32" ht="22.5" x14ac:dyDescent="0.2">
      <c r="A573" s="29" t="s">
        <v>1</v>
      </c>
      <c r="B573" s="116" t="s">
        <v>1</v>
      </c>
      <c r="C573" s="116"/>
      <c r="D573" s="116"/>
      <c r="E573" s="116"/>
      <c r="F573" s="116"/>
      <c r="G573" s="116"/>
      <c r="H573" s="116"/>
      <c r="I573" s="30">
        <v>609</v>
      </c>
      <c r="J573" s="31">
        <v>10</v>
      </c>
      <c r="K573" s="31">
        <v>3</v>
      </c>
      <c r="L573" s="32" t="s">
        <v>143</v>
      </c>
      <c r="M573" s="30" t="s">
        <v>2</v>
      </c>
      <c r="N573" s="33">
        <v>18597.68</v>
      </c>
      <c r="O573" s="33">
        <v>18597.68</v>
      </c>
      <c r="P573" s="33">
        <f t="shared" si="8"/>
        <v>100</v>
      </c>
      <c r="Q573" s="119"/>
      <c r="R573" s="120"/>
      <c r="S573" s="120"/>
      <c r="T573" s="17">
        <v>900</v>
      </c>
      <c r="U573" s="18">
        <v>3198.61</v>
      </c>
      <c r="V573" s="18">
        <v>0</v>
      </c>
      <c r="W573" s="18">
        <v>502.32</v>
      </c>
      <c r="X573" s="18">
        <v>3294.01</v>
      </c>
      <c r="Y573" s="18">
        <v>2986.54</v>
      </c>
      <c r="Z573" s="18">
        <v>3077.52</v>
      </c>
      <c r="AA573" s="18">
        <v>0</v>
      </c>
      <c r="AB573" s="18">
        <v>0</v>
      </c>
      <c r="AC573" s="18">
        <v>0</v>
      </c>
      <c r="AD573" s="18">
        <v>3058.93</v>
      </c>
      <c r="AE573" s="18">
        <v>2982.07</v>
      </c>
      <c r="AF573" s="16" t="s">
        <v>0</v>
      </c>
    </row>
    <row r="574" spans="1:32" x14ac:dyDescent="0.2">
      <c r="A574" s="29" t="s">
        <v>93</v>
      </c>
      <c r="B574" s="116" t="s">
        <v>93</v>
      </c>
      <c r="C574" s="116"/>
      <c r="D574" s="116"/>
      <c r="E574" s="116"/>
      <c r="F574" s="116"/>
      <c r="G574" s="116"/>
      <c r="H574" s="116"/>
      <c r="I574" s="30">
        <v>609</v>
      </c>
      <c r="J574" s="31">
        <v>10</v>
      </c>
      <c r="K574" s="31">
        <v>3</v>
      </c>
      <c r="L574" s="32" t="s">
        <v>143</v>
      </c>
      <c r="M574" s="30" t="s">
        <v>94</v>
      </c>
      <c r="N574" s="33">
        <v>1499522.32</v>
      </c>
      <c r="O574" s="33">
        <v>1474943.61</v>
      </c>
      <c r="P574" s="33">
        <f t="shared" si="8"/>
        <v>98.360897355632559</v>
      </c>
      <c r="Q574" s="119"/>
      <c r="R574" s="120"/>
      <c r="S574" s="120"/>
      <c r="T574" s="17">
        <v>241100</v>
      </c>
      <c r="U574" s="18">
        <v>253857.78</v>
      </c>
      <c r="V574" s="18">
        <v>240000</v>
      </c>
      <c r="W574" s="18">
        <v>241497.68</v>
      </c>
      <c r="X574" s="18">
        <v>286008.28000000003</v>
      </c>
      <c r="Y574" s="18">
        <v>237026.7</v>
      </c>
      <c r="Z574" s="18">
        <v>243184.95</v>
      </c>
      <c r="AA574" s="18">
        <v>240000</v>
      </c>
      <c r="AB574" s="18">
        <v>240900</v>
      </c>
      <c r="AC574" s="18">
        <v>241000</v>
      </c>
      <c r="AD574" s="18">
        <v>242772.21</v>
      </c>
      <c r="AE574" s="18">
        <v>236672.4</v>
      </c>
      <c r="AF574" s="16" t="s">
        <v>0</v>
      </c>
    </row>
    <row r="575" spans="1:32" ht="33.75" x14ac:dyDescent="0.2">
      <c r="A575" s="29" t="s">
        <v>142</v>
      </c>
      <c r="B575" s="116" t="s">
        <v>141</v>
      </c>
      <c r="C575" s="116"/>
      <c r="D575" s="116"/>
      <c r="E575" s="116"/>
      <c r="F575" s="116"/>
      <c r="G575" s="116"/>
      <c r="H575" s="116"/>
      <c r="I575" s="30">
        <v>609</v>
      </c>
      <c r="J575" s="31">
        <v>10</v>
      </c>
      <c r="K575" s="31">
        <v>3</v>
      </c>
      <c r="L575" s="32" t="s">
        <v>141</v>
      </c>
      <c r="M575" s="30" t="s">
        <v>0</v>
      </c>
      <c r="N575" s="33">
        <v>324820</v>
      </c>
      <c r="O575" s="33">
        <v>141547.38</v>
      </c>
      <c r="P575" s="33">
        <f t="shared" ref="P575:P635" si="9">O575/N575*100</f>
        <v>43.577175050797365</v>
      </c>
      <c r="Q575" s="119"/>
      <c r="R575" s="120"/>
      <c r="S575" s="120"/>
      <c r="T575" s="17">
        <v>920</v>
      </c>
      <c r="U575" s="18">
        <v>2822.15</v>
      </c>
      <c r="V575" s="18">
        <v>330</v>
      </c>
      <c r="W575" s="18">
        <v>920</v>
      </c>
      <c r="X575" s="18">
        <v>184040.59</v>
      </c>
      <c r="Y575" s="18">
        <v>1967.56</v>
      </c>
      <c r="Z575" s="18">
        <v>747.88</v>
      </c>
      <c r="AA575" s="18">
        <v>370</v>
      </c>
      <c r="AB575" s="18">
        <v>920</v>
      </c>
      <c r="AC575" s="18">
        <v>920</v>
      </c>
      <c r="AD575" s="18">
        <v>69429.679999999993</v>
      </c>
      <c r="AE575" s="18">
        <v>65812.14</v>
      </c>
      <c r="AF575" s="16" t="s">
        <v>0</v>
      </c>
    </row>
    <row r="576" spans="1:32" ht="22.5" x14ac:dyDescent="0.2">
      <c r="A576" s="29" t="s">
        <v>1</v>
      </c>
      <c r="B576" s="116" t="s">
        <v>1</v>
      </c>
      <c r="C576" s="116"/>
      <c r="D576" s="116"/>
      <c r="E576" s="116"/>
      <c r="F576" s="116"/>
      <c r="G576" s="116"/>
      <c r="H576" s="116"/>
      <c r="I576" s="30">
        <v>609</v>
      </c>
      <c r="J576" s="31">
        <v>10</v>
      </c>
      <c r="K576" s="31">
        <v>3</v>
      </c>
      <c r="L576" s="32" t="s">
        <v>141</v>
      </c>
      <c r="M576" s="30" t="s">
        <v>2</v>
      </c>
      <c r="N576" s="33">
        <v>5520</v>
      </c>
      <c r="O576" s="33">
        <v>4372.49</v>
      </c>
      <c r="P576" s="33">
        <f t="shared" si="9"/>
        <v>79.211775362318832</v>
      </c>
      <c r="Q576" s="119"/>
      <c r="R576" s="120"/>
      <c r="S576" s="120"/>
      <c r="T576" s="17">
        <v>920</v>
      </c>
      <c r="U576" s="18">
        <v>735.45</v>
      </c>
      <c r="V576" s="18">
        <v>330</v>
      </c>
      <c r="W576" s="18">
        <v>920</v>
      </c>
      <c r="X576" s="18">
        <v>1915.48</v>
      </c>
      <c r="Y576" s="18">
        <v>727.26</v>
      </c>
      <c r="Z576" s="18">
        <v>747.88</v>
      </c>
      <c r="AA576" s="18">
        <v>370</v>
      </c>
      <c r="AB576" s="18">
        <v>920</v>
      </c>
      <c r="AC576" s="18">
        <v>920</v>
      </c>
      <c r="AD576" s="18">
        <v>715.68</v>
      </c>
      <c r="AE576" s="18">
        <v>678.25</v>
      </c>
      <c r="AF576" s="16" t="s">
        <v>0</v>
      </c>
    </row>
    <row r="577" spans="1:32" x14ac:dyDescent="0.2">
      <c r="A577" s="29" t="s">
        <v>93</v>
      </c>
      <c r="B577" s="116" t="s">
        <v>93</v>
      </c>
      <c r="C577" s="116"/>
      <c r="D577" s="116"/>
      <c r="E577" s="116"/>
      <c r="F577" s="116"/>
      <c r="G577" s="116"/>
      <c r="H577" s="116"/>
      <c r="I577" s="30">
        <v>609</v>
      </c>
      <c r="J577" s="31">
        <v>10</v>
      </c>
      <c r="K577" s="31">
        <v>3</v>
      </c>
      <c r="L577" s="32" t="s">
        <v>141</v>
      </c>
      <c r="M577" s="30" t="s">
        <v>94</v>
      </c>
      <c r="N577" s="33">
        <v>319300</v>
      </c>
      <c r="O577" s="33">
        <v>137174.89000000001</v>
      </c>
      <c r="P577" s="33">
        <f t="shared" si="9"/>
        <v>42.96113059818353</v>
      </c>
      <c r="Q577" s="119"/>
      <c r="R577" s="120"/>
      <c r="S577" s="120"/>
      <c r="T577" s="17">
        <v>0</v>
      </c>
      <c r="U577" s="18">
        <v>2086.6999999999998</v>
      </c>
      <c r="V577" s="18">
        <v>0</v>
      </c>
      <c r="W577" s="18">
        <v>0</v>
      </c>
      <c r="X577" s="18">
        <v>182125.11</v>
      </c>
      <c r="Y577" s="18">
        <v>1240.3</v>
      </c>
      <c r="Z577" s="18">
        <v>0</v>
      </c>
      <c r="AA577" s="18">
        <v>0</v>
      </c>
      <c r="AB577" s="18">
        <v>0</v>
      </c>
      <c r="AC577" s="18">
        <v>0</v>
      </c>
      <c r="AD577" s="18">
        <v>68714</v>
      </c>
      <c r="AE577" s="18">
        <v>65133.89</v>
      </c>
      <c r="AF577" s="16" t="s">
        <v>0</v>
      </c>
    </row>
    <row r="578" spans="1:32" ht="22.5" x14ac:dyDescent="0.2">
      <c r="A578" s="29" t="s">
        <v>140</v>
      </c>
      <c r="B578" s="116" t="s">
        <v>139</v>
      </c>
      <c r="C578" s="116"/>
      <c r="D578" s="116"/>
      <c r="E578" s="116"/>
      <c r="F578" s="116"/>
      <c r="G578" s="116"/>
      <c r="H578" s="116"/>
      <c r="I578" s="30">
        <v>609</v>
      </c>
      <c r="J578" s="31">
        <v>10</v>
      </c>
      <c r="K578" s="31">
        <v>3</v>
      </c>
      <c r="L578" s="32" t="s">
        <v>139</v>
      </c>
      <c r="M578" s="30" t="s">
        <v>0</v>
      </c>
      <c r="N578" s="33">
        <v>12768800</v>
      </c>
      <c r="O578" s="33">
        <v>11198378.52</v>
      </c>
      <c r="P578" s="33">
        <f t="shared" si="9"/>
        <v>87.701103627592246</v>
      </c>
      <c r="Q578" s="119"/>
      <c r="R578" s="120"/>
      <c r="S578" s="120"/>
      <c r="T578" s="17">
        <v>1827300</v>
      </c>
      <c r="U578" s="18">
        <v>1850000</v>
      </c>
      <c r="V578" s="18">
        <v>966720</v>
      </c>
      <c r="W578" s="18">
        <v>1827300</v>
      </c>
      <c r="X578" s="18">
        <v>3468800</v>
      </c>
      <c r="Y578" s="18">
        <v>1850000</v>
      </c>
      <c r="Z578" s="18">
        <v>1850000</v>
      </c>
      <c r="AA578" s="18">
        <v>1012300</v>
      </c>
      <c r="AB578" s="18">
        <v>1022300</v>
      </c>
      <c r="AC578" s="18">
        <v>1827300</v>
      </c>
      <c r="AD578" s="18">
        <v>1875000</v>
      </c>
      <c r="AE578" s="18">
        <v>1875000</v>
      </c>
      <c r="AF578" s="16" t="s">
        <v>0</v>
      </c>
    </row>
    <row r="579" spans="1:32" ht="22.5" x14ac:dyDescent="0.2">
      <c r="A579" s="29" t="s">
        <v>1</v>
      </c>
      <c r="B579" s="116" t="s">
        <v>1</v>
      </c>
      <c r="C579" s="116"/>
      <c r="D579" s="116"/>
      <c r="E579" s="116"/>
      <c r="F579" s="116"/>
      <c r="G579" s="116"/>
      <c r="H579" s="116"/>
      <c r="I579" s="30">
        <v>609</v>
      </c>
      <c r="J579" s="31">
        <v>10</v>
      </c>
      <c r="K579" s="31">
        <v>3</v>
      </c>
      <c r="L579" s="32" t="s">
        <v>139</v>
      </c>
      <c r="M579" s="30" t="s">
        <v>2</v>
      </c>
      <c r="N579" s="33">
        <v>168800</v>
      </c>
      <c r="O579" s="33">
        <v>150069.66</v>
      </c>
      <c r="P579" s="33">
        <f t="shared" si="9"/>
        <v>88.90382701421801</v>
      </c>
      <c r="Q579" s="119"/>
      <c r="R579" s="120"/>
      <c r="S579" s="120"/>
      <c r="T579" s="17">
        <v>27300</v>
      </c>
      <c r="U579" s="18">
        <v>24987.02</v>
      </c>
      <c r="V579" s="18">
        <v>12700</v>
      </c>
      <c r="W579" s="18">
        <v>27300</v>
      </c>
      <c r="X579" s="18">
        <v>43630.97</v>
      </c>
      <c r="Y579" s="18">
        <v>24943.83</v>
      </c>
      <c r="Z579" s="18">
        <v>25030.22</v>
      </c>
      <c r="AA579" s="18">
        <v>12300</v>
      </c>
      <c r="AB579" s="18">
        <v>22300</v>
      </c>
      <c r="AC579" s="18">
        <v>27300</v>
      </c>
      <c r="AD579" s="18">
        <v>25073.42</v>
      </c>
      <c r="AE579" s="18">
        <v>25134.54</v>
      </c>
      <c r="AF579" s="16" t="s">
        <v>0</v>
      </c>
    </row>
    <row r="580" spans="1:32" x14ac:dyDescent="0.2">
      <c r="A580" s="29" t="s">
        <v>93</v>
      </c>
      <c r="B580" s="116" t="s">
        <v>93</v>
      </c>
      <c r="C580" s="116"/>
      <c r="D580" s="116"/>
      <c r="E580" s="116"/>
      <c r="F580" s="116"/>
      <c r="G580" s="116"/>
      <c r="H580" s="116"/>
      <c r="I580" s="30">
        <v>609</v>
      </c>
      <c r="J580" s="31">
        <v>10</v>
      </c>
      <c r="K580" s="31">
        <v>3</v>
      </c>
      <c r="L580" s="32" t="s">
        <v>139</v>
      </c>
      <c r="M580" s="30" t="s">
        <v>94</v>
      </c>
      <c r="N580" s="33">
        <v>12600000</v>
      </c>
      <c r="O580" s="33">
        <v>11048308.859999999</v>
      </c>
      <c r="P580" s="33">
        <f t="shared" si="9"/>
        <v>87.684990952380943</v>
      </c>
      <c r="Q580" s="119"/>
      <c r="R580" s="120"/>
      <c r="S580" s="120"/>
      <c r="T580" s="17">
        <v>1800000</v>
      </c>
      <c r="U580" s="18">
        <v>1825012.98</v>
      </c>
      <c r="V580" s="18">
        <v>954020</v>
      </c>
      <c r="W580" s="18">
        <v>1800000</v>
      </c>
      <c r="X580" s="18">
        <v>3425169.03</v>
      </c>
      <c r="Y580" s="18">
        <v>1825056.17</v>
      </c>
      <c r="Z580" s="18">
        <v>1824969.78</v>
      </c>
      <c r="AA580" s="18">
        <v>1000000</v>
      </c>
      <c r="AB580" s="18">
        <v>1000000</v>
      </c>
      <c r="AC580" s="18">
        <v>1800000</v>
      </c>
      <c r="AD580" s="18">
        <v>1849926.58</v>
      </c>
      <c r="AE580" s="18">
        <v>1849865.46</v>
      </c>
      <c r="AF580" s="16" t="s">
        <v>0</v>
      </c>
    </row>
    <row r="581" spans="1:32" ht="22.5" x14ac:dyDescent="0.2">
      <c r="A581" s="29" t="s">
        <v>138</v>
      </c>
      <c r="B581" s="116" t="s">
        <v>137</v>
      </c>
      <c r="C581" s="116"/>
      <c r="D581" s="116"/>
      <c r="E581" s="116"/>
      <c r="F581" s="116"/>
      <c r="G581" s="116"/>
      <c r="H581" s="116"/>
      <c r="I581" s="30">
        <v>609</v>
      </c>
      <c r="J581" s="31">
        <v>10</v>
      </c>
      <c r="K581" s="31">
        <v>3</v>
      </c>
      <c r="L581" s="32" t="s">
        <v>137</v>
      </c>
      <c r="M581" s="30" t="s">
        <v>0</v>
      </c>
      <c r="N581" s="33">
        <v>18094</v>
      </c>
      <c r="O581" s="33">
        <v>14986.68</v>
      </c>
      <c r="P581" s="33">
        <f t="shared" si="9"/>
        <v>82.826793412180834</v>
      </c>
      <c r="Q581" s="119"/>
      <c r="R581" s="120"/>
      <c r="S581" s="120"/>
      <c r="T581" s="17">
        <v>3014</v>
      </c>
      <c r="U581" s="18">
        <v>2497.7800000000002</v>
      </c>
      <c r="V581" s="18">
        <v>0</v>
      </c>
      <c r="W581" s="18">
        <v>3014</v>
      </c>
      <c r="X581" s="18">
        <v>5605.1</v>
      </c>
      <c r="Y581" s="18">
        <v>2497.7800000000002</v>
      </c>
      <c r="Z581" s="18">
        <v>2497.7800000000002</v>
      </c>
      <c r="AA581" s="18">
        <v>0</v>
      </c>
      <c r="AB581" s="18">
        <v>1614</v>
      </c>
      <c r="AC581" s="18">
        <v>3014</v>
      </c>
      <c r="AD581" s="18">
        <v>2497.7800000000002</v>
      </c>
      <c r="AE581" s="18">
        <v>2497.7800000000002</v>
      </c>
      <c r="AF581" s="16" t="s">
        <v>0</v>
      </c>
    </row>
    <row r="582" spans="1:32" ht="22.5" x14ac:dyDescent="0.2">
      <c r="A582" s="29" t="s">
        <v>1</v>
      </c>
      <c r="B582" s="116" t="s">
        <v>1</v>
      </c>
      <c r="C582" s="116"/>
      <c r="D582" s="116"/>
      <c r="E582" s="116"/>
      <c r="F582" s="116"/>
      <c r="G582" s="116"/>
      <c r="H582" s="116"/>
      <c r="I582" s="30">
        <v>609</v>
      </c>
      <c r="J582" s="31">
        <v>10</v>
      </c>
      <c r="K582" s="31">
        <v>3</v>
      </c>
      <c r="L582" s="32" t="s">
        <v>137</v>
      </c>
      <c r="M582" s="30" t="s">
        <v>2</v>
      </c>
      <c r="N582" s="33">
        <v>94</v>
      </c>
      <c r="O582" s="33">
        <v>80.52</v>
      </c>
      <c r="P582" s="33">
        <f t="shared" si="9"/>
        <v>85.659574468085097</v>
      </c>
      <c r="Q582" s="119"/>
      <c r="R582" s="120"/>
      <c r="S582" s="120"/>
      <c r="T582" s="17">
        <v>14</v>
      </c>
      <c r="U582" s="18">
        <v>13.42</v>
      </c>
      <c r="V582" s="18">
        <v>0</v>
      </c>
      <c r="W582" s="18">
        <v>14</v>
      </c>
      <c r="X582" s="18">
        <v>26.9</v>
      </c>
      <c r="Y582" s="18">
        <v>13.42</v>
      </c>
      <c r="Z582" s="18">
        <v>13.42</v>
      </c>
      <c r="AA582" s="18">
        <v>0</v>
      </c>
      <c r="AB582" s="18">
        <v>14</v>
      </c>
      <c r="AC582" s="18">
        <v>14</v>
      </c>
      <c r="AD582" s="18">
        <v>13.42</v>
      </c>
      <c r="AE582" s="18">
        <v>13.42</v>
      </c>
      <c r="AF582" s="16" t="s">
        <v>0</v>
      </c>
    </row>
    <row r="583" spans="1:32" x14ac:dyDescent="0.2">
      <c r="A583" s="29" t="s">
        <v>93</v>
      </c>
      <c r="B583" s="116" t="s">
        <v>93</v>
      </c>
      <c r="C583" s="116"/>
      <c r="D583" s="116"/>
      <c r="E583" s="116"/>
      <c r="F583" s="116"/>
      <c r="G583" s="116"/>
      <c r="H583" s="116"/>
      <c r="I583" s="30">
        <v>609</v>
      </c>
      <c r="J583" s="31">
        <v>10</v>
      </c>
      <c r="K583" s="31">
        <v>3</v>
      </c>
      <c r="L583" s="32" t="s">
        <v>137</v>
      </c>
      <c r="M583" s="30" t="s">
        <v>94</v>
      </c>
      <c r="N583" s="33">
        <v>18000</v>
      </c>
      <c r="O583" s="33">
        <v>14906.16</v>
      </c>
      <c r="P583" s="33">
        <f t="shared" si="9"/>
        <v>82.811999999999998</v>
      </c>
      <c r="Q583" s="119"/>
      <c r="R583" s="120"/>
      <c r="S583" s="120"/>
      <c r="T583" s="17">
        <v>3000</v>
      </c>
      <c r="U583" s="18">
        <v>2484.36</v>
      </c>
      <c r="V583" s="18">
        <v>0</v>
      </c>
      <c r="W583" s="18">
        <v>3000</v>
      </c>
      <c r="X583" s="18">
        <v>5578.2</v>
      </c>
      <c r="Y583" s="18">
        <v>2484.36</v>
      </c>
      <c r="Z583" s="18">
        <v>2484.36</v>
      </c>
      <c r="AA583" s="18">
        <v>0</v>
      </c>
      <c r="AB583" s="18">
        <v>1600</v>
      </c>
      <c r="AC583" s="18">
        <v>3000</v>
      </c>
      <c r="AD583" s="18">
        <v>2484.36</v>
      </c>
      <c r="AE583" s="18">
        <v>2484.36</v>
      </c>
      <c r="AF583" s="16" t="s">
        <v>0</v>
      </c>
    </row>
    <row r="584" spans="1:32" ht="22.5" x14ac:dyDescent="0.2">
      <c r="A584" s="29" t="s">
        <v>136</v>
      </c>
      <c r="B584" s="116" t="s">
        <v>135</v>
      </c>
      <c r="C584" s="116"/>
      <c r="D584" s="116"/>
      <c r="E584" s="116"/>
      <c r="F584" s="116"/>
      <c r="G584" s="116"/>
      <c r="H584" s="116"/>
      <c r="I584" s="30">
        <v>609</v>
      </c>
      <c r="J584" s="31">
        <v>10</v>
      </c>
      <c r="K584" s="31">
        <v>3</v>
      </c>
      <c r="L584" s="32" t="s">
        <v>135</v>
      </c>
      <c r="M584" s="30" t="s">
        <v>0</v>
      </c>
      <c r="N584" s="33">
        <v>15204</v>
      </c>
      <c r="O584" s="33">
        <v>15107.4</v>
      </c>
      <c r="P584" s="33">
        <f t="shared" si="9"/>
        <v>99.364640883977899</v>
      </c>
      <c r="Q584" s="119"/>
      <c r="R584" s="120"/>
      <c r="S584" s="120"/>
      <c r="T584" s="17">
        <v>2534</v>
      </c>
      <c r="U584" s="18">
        <v>2517.9</v>
      </c>
      <c r="V584" s="18">
        <v>880</v>
      </c>
      <c r="W584" s="18">
        <v>2534</v>
      </c>
      <c r="X584" s="18">
        <v>2614.5</v>
      </c>
      <c r="Y584" s="18">
        <v>2517.9</v>
      </c>
      <c r="Z584" s="18">
        <v>2517.9</v>
      </c>
      <c r="AA584" s="18">
        <v>2530</v>
      </c>
      <c r="AB584" s="18">
        <v>2534</v>
      </c>
      <c r="AC584" s="18">
        <v>2534</v>
      </c>
      <c r="AD584" s="18">
        <v>2517.9</v>
      </c>
      <c r="AE584" s="18">
        <v>2517.9</v>
      </c>
      <c r="AF584" s="16" t="s">
        <v>0</v>
      </c>
    </row>
    <row r="585" spans="1:32" ht="22.5" x14ac:dyDescent="0.2">
      <c r="A585" s="29" t="s">
        <v>1</v>
      </c>
      <c r="B585" s="116" t="s">
        <v>1</v>
      </c>
      <c r="C585" s="116"/>
      <c r="D585" s="116"/>
      <c r="E585" s="116"/>
      <c r="F585" s="116"/>
      <c r="G585" s="116"/>
      <c r="H585" s="116"/>
      <c r="I585" s="30">
        <v>609</v>
      </c>
      <c r="J585" s="31">
        <v>10</v>
      </c>
      <c r="K585" s="31">
        <v>3</v>
      </c>
      <c r="L585" s="32" t="s">
        <v>135</v>
      </c>
      <c r="M585" s="30" t="s">
        <v>2</v>
      </c>
      <c r="N585" s="33">
        <v>204</v>
      </c>
      <c r="O585" s="33">
        <v>201.24</v>
      </c>
      <c r="P585" s="33">
        <f t="shared" si="9"/>
        <v>98.64705882352942</v>
      </c>
      <c r="Q585" s="119"/>
      <c r="R585" s="120"/>
      <c r="S585" s="120"/>
      <c r="T585" s="17">
        <v>34</v>
      </c>
      <c r="U585" s="18">
        <v>33.54</v>
      </c>
      <c r="V585" s="18">
        <v>0</v>
      </c>
      <c r="W585" s="18">
        <v>34</v>
      </c>
      <c r="X585" s="18">
        <v>36.299999999999997</v>
      </c>
      <c r="Y585" s="18">
        <v>33.54</v>
      </c>
      <c r="Z585" s="18">
        <v>33.54</v>
      </c>
      <c r="AA585" s="18">
        <v>30</v>
      </c>
      <c r="AB585" s="18">
        <v>34</v>
      </c>
      <c r="AC585" s="18">
        <v>34</v>
      </c>
      <c r="AD585" s="18">
        <v>33.54</v>
      </c>
      <c r="AE585" s="18">
        <v>33.54</v>
      </c>
      <c r="AF585" s="16" t="s">
        <v>0</v>
      </c>
    </row>
    <row r="586" spans="1:32" x14ac:dyDescent="0.2">
      <c r="A586" s="29" t="s">
        <v>93</v>
      </c>
      <c r="B586" s="116" t="s">
        <v>93</v>
      </c>
      <c r="C586" s="116"/>
      <c r="D586" s="116"/>
      <c r="E586" s="116"/>
      <c r="F586" s="116"/>
      <c r="G586" s="116"/>
      <c r="H586" s="116"/>
      <c r="I586" s="30">
        <v>609</v>
      </c>
      <c r="J586" s="31">
        <v>10</v>
      </c>
      <c r="K586" s="31">
        <v>3</v>
      </c>
      <c r="L586" s="32" t="s">
        <v>135</v>
      </c>
      <c r="M586" s="30" t="s">
        <v>94</v>
      </c>
      <c r="N586" s="33">
        <v>15000</v>
      </c>
      <c r="O586" s="33">
        <v>14906.16</v>
      </c>
      <c r="P586" s="33">
        <f t="shared" si="9"/>
        <v>99.374399999999994</v>
      </c>
      <c r="Q586" s="119"/>
      <c r="R586" s="120"/>
      <c r="S586" s="120"/>
      <c r="T586" s="17">
        <v>2500</v>
      </c>
      <c r="U586" s="18">
        <v>2484.36</v>
      </c>
      <c r="V586" s="18">
        <v>880</v>
      </c>
      <c r="W586" s="18">
        <v>2500</v>
      </c>
      <c r="X586" s="18">
        <v>2578.1999999999998</v>
      </c>
      <c r="Y586" s="18">
        <v>2484.36</v>
      </c>
      <c r="Z586" s="18">
        <v>2484.36</v>
      </c>
      <c r="AA586" s="18">
        <v>2500</v>
      </c>
      <c r="AB586" s="18">
        <v>2500</v>
      </c>
      <c r="AC586" s="18">
        <v>2500</v>
      </c>
      <c r="AD586" s="18">
        <v>2484.36</v>
      </c>
      <c r="AE586" s="18">
        <v>2484.36</v>
      </c>
      <c r="AF586" s="16" t="s">
        <v>0</v>
      </c>
    </row>
    <row r="587" spans="1:32" ht="22.5" x14ac:dyDescent="0.2">
      <c r="A587" s="29" t="s">
        <v>114</v>
      </c>
      <c r="B587" s="116" t="s">
        <v>134</v>
      </c>
      <c r="C587" s="116"/>
      <c r="D587" s="116"/>
      <c r="E587" s="116"/>
      <c r="F587" s="116"/>
      <c r="G587" s="116"/>
      <c r="H587" s="116"/>
      <c r="I587" s="30">
        <v>609</v>
      </c>
      <c r="J587" s="31">
        <v>10</v>
      </c>
      <c r="K587" s="31">
        <v>3</v>
      </c>
      <c r="L587" s="32" t="s">
        <v>134</v>
      </c>
      <c r="M587" s="30" t="s">
        <v>0</v>
      </c>
      <c r="N587" s="33">
        <v>36440000</v>
      </c>
      <c r="O587" s="33">
        <v>28960000</v>
      </c>
      <c r="P587" s="33">
        <f t="shared" si="9"/>
        <v>79.473106476399551</v>
      </c>
      <c r="Q587" s="119"/>
      <c r="R587" s="120"/>
      <c r="S587" s="120"/>
      <c r="T587" s="17">
        <v>6071000</v>
      </c>
      <c r="U587" s="18">
        <v>5620001.29</v>
      </c>
      <c r="V587" s="18">
        <v>533800</v>
      </c>
      <c r="W587" s="18">
        <v>6071000</v>
      </c>
      <c r="X587" s="18">
        <v>11480000</v>
      </c>
      <c r="Y587" s="18">
        <v>4040000</v>
      </c>
      <c r="Z587" s="18">
        <v>5299998.71</v>
      </c>
      <c r="AA587" s="18">
        <v>1071000</v>
      </c>
      <c r="AB587" s="18">
        <v>6071000</v>
      </c>
      <c r="AC587" s="18">
        <v>6075000</v>
      </c>
      <c r="AD587" s="18">
        <v>5000000</v>
      </c>
      <c r="AE587" s="18">
        <v>5000000</v>
      </c>
      <c r="AF587" s="16" t="s">
        <v>0</v>
      </c>
    </row>
    <row r="588" spans="1:32" ht="22.5" x14ac:dyDescent="0.2">
      <c r="A588" s="29" t="s">
        <v>1</v>
      </c>
      <c r="B588" s="116" t="s">
        <v>1</v>
      </c>
      <c r="C588" s="116"/>
      <c r="D588" s="116"/>
      <c r="E588" s="116"/>
      <c r="F588" s="116"/>
      <c r="G588" s="116"/>
      <c r="H588" s="116"/>
      <c r="I588" s="30">
        <v>609</v>
      </c>
      <c r="J588" s="31">
        <v>10</v>
      </c>
      <c r="K588" s="31">
        <v>3</v>
      </c>
      <c r="L588" s="32" t="s">
        <v>134</v>
      </c>
      <c r="M588" s="30" t="s">
        <v>2</v>
      </c>
      <c r="N588" s="33">
        <v>440000</v>
      </c>
      <c r="O588" s="33">
        <v>387853.31</v>
      </c>
      <c r="P588" s="33">
        <f t="shared" si="9"/>
        <v>88.148479545454549</v>
      </c>
      <c r="Q588" s="119"/>
      <c r="R588" s="120"/>
      <c r="S588" s="120"/>
      <c r="T588" s="17">
        <v>71000</v>
      </c>
      <c r="U588" s="18">
        <v>75296.98</v>
      </c>
      <c r="V588" s="18">
        <v>56000</v>
      </c>
      <c r="W588" s="18">
        <v>71000</v>
      </c>
      <c r="X588" s="18">
        <v>105715.24</v>
      </c>
      <c r="Y588" s="18">
        <v>54106.21</v>
      </c>
      <c r="Z588" s="18">
        <v>71006.960000000006</v>
      </c>
      <c r="AA588" s="18">
        <v>71000</v>
      </c>
      <c r="AB588" s="18">
        <v>71000</v>
      </c>
      <c r="AC588" s="18">
        <v>75000</v>
      </c>
      <c r="AD588" s="18">
        <v>66925.149999999994</v>
      </c>
      <c r="AE588" s="18">
        <v>66949.460000000006</v>
      </c>
      <c r="AF588" s="16" t="s">
        <v>0</v>
      </c>
    </row>
    <row r="589" spans="1:32" x14ac:dyDescent="0.2">
      <c r="A589" s="29" t="s">
        <v>93</v>
      </c>
      <c r="B589" s="116" t="s">
        <v>93</v>
      </c>
      <c r="C589" s="116"/>
      <c r="D589" s="116"/>
      <c r="E589" s="116"/>
      <c r="F589" s="116"/>
      <c r="G589" s="116"/>
      <c r="H589" s="116"/>
      <c r="I589" s="30">
        <v>609</v>
      </c>
      <c r="J589" s="31">
        <v>10</v>
      </c>
      <c r="K589" s="31">
        <v>3</v>
      </c>
      <c r="L589" s="32" t="s">
        <v>134</v>
      </c>
      <c r="M589" s="30" t="s">
        <v>94</v>
      </c>
      <c r="N589" s="33">
        <v>36000000</v>
      </c>
      <c r="O589" s="33">
        <v>28572146.690000001</v>
      </c>
      <c r="P589" s="33">
        <f t="shared" si="9"/>
        <v>79.367074138888896</v>
      </c>
      <c r="Q589" s="119"/>
      <c r="R589" s="120"/>
      <c r="S589" s="120"/>
      <c r="T589" s="17">
        <v>6000000</v>
      </c>
      <c r="U589" s="18">
        <v>5544704.3099999996</v>
      </c>
      <c r="V589" s="18">
        <v>477800</v>
      </c>
      <c r="W589" s="18">
        <v>6000000</v>
      </c>
      <c r="X589" s="18">
        <v>11374284.76</v>
      </c>
      <c r="Y589" s="18">
        <v>3985893.79</v>
      </c>
      <c r="Z589" s="18">
        <v>5228991.75</v>
      </c>
      <c r="AA589" s="18">
        <v>1000000</v>
      </c>
      <c r="AB589" s="18">
        <v>6000000</v>
      </c>
      <c r="AC589" s="18">
        <v>6000000</v>
      </c>
      <c r="AD589" s="18">
        <v>4933074.8499999996</v>
      </c>
      <c r="AE589" s="18">
        <v>4933050.54</v>
      </c>
      <c r="AF589" s="16" t="s">
        <v>0</v>
      </c>
    </row>
    <row r="590" spans="1:32" ht="33.75" x14ac:dyDescent="0.2">
      <c r="A590" s="29" t="s">
        <v>133</v>
      </c>
      <c r="B590" s="116" t="s">
        <v>132</v>
      </c>
      <c r="C590" s="116"/>
      <c r="D590" s="116"/>
      <c r="E590" s="116"/>
      <c r="F590" s="116"/>
      <c r="G590" s="116"/>
      <c r="H590" s="116"/>
      <c r="I590" s="30">
        <v>609</v>
      </c>
      <c r="J590" s="31">
        <v>10</v>
      </c>
      <c r="K590" s="31">
        <v>3</v>
      </c>
      <c r="L590" s="32" t="s">
        <v>132</v>
      </c>
      <c r="M590" s="30" t="s">
        <v>0</v>
      </c>
      <c r="N590" s="33">
        <v>397200</v>
      </c>
      <c r="O590" s="33">
        <v>284410.03000000003</v>
      </c>
      <c r="P590" s="33">
        <f t="shared" si="9"/>
        <v>71.603733635448137</v>
      </c>
      <c r="Q590" s="119"/>
      <c r="R590" s="120"/>
      <c r="S590" s="120"/>
      <c r="T590" s="17">
        <v>0</v>
      </c>
      <c r="U590" s="18">
        <v>68300</v>
      </c>
      <c r="V590" s="18">
        <v>0</v>
      </c>
      <c r="W590" s="18">
        <v>0</v>
      </c>
      <c r="X590" s="18">
        <v>186870</v>
      </c>
      <c r="Y590" s="18">
        <v>70030</v>
      </c>
      <c r="Z590" s="18">
        <v>72000</v>
      </c>
      <c r="AA590" s="18">
        <v>0</v>
      </c>
      <c r="AB590" s="18">
        <v>0</v>
      </c>
      <c r="AC590" s="18">
        <v>0</v>
      </c>
      <c r="AD590" s="18">
        <v>0</v>
      </c>
      <c r="AE590" s="18">
        <v>0</v>
      </c>
      <c r="AF590" s="16" t="s">
        <v>0</v>
      </c>
    </row>
    <row r="591" spans="1:32" x14ac:dyDescent="0.2">
      <c r="A591" s="29" t="s">
        <v>93</v>
      </c>
      <c r="B591" s="116" t="s">
        <v>93</v>
      </c>
      <c r="C591" s="116"/>
      <c r="D591" s="116"/>
      <c r="E591" s="116"/>
      <c r="F591" s="116"/>
      <c r="G591" s="116"/>
      <c r="H591" s="116"/>
      <c r="I591" s="30">
        <v>609</v>
      </c>
      <c r="J591" s="31">
        <v>10</v>
      </c>
      <c r="K591" s="31">
        <v>3</v>
      </c>
      <c r="L591" s="32" t="s">
        <v>132</v>
      </c>
      <c r="M591" s="30" t="s">
        <v>94</v>
      </c>
      <c r="N591" s="33">
        <v>397200</v>
      </c>
      <c r="O591" s="33">
        <v>284410.03000000003</v>
      </c>
      <c r="P591" s="33">
        <f t="shared" si="9"/>
        <v>71.603733635448137</v>
      </c>
      <c r="Q591" s="119"/>
      <c r="R591" s="120"/>
      <c r="S591" s="120"/>
      <c r="T591" s="17">
        <v>0</v>
      </c>
      <c r="U591" s="18">
        <v>68300</v>
      </c>
      <c r="V591" s="18">
        <v>0</v>
      </c>
      <c r="W591" s="18">
        <v>0</v>
      </c>
      <c r="X591" s="18">
        <v>186870</v>
      </c>
      <c r="Y591" s="18">
        <v>70030</v>
      </c>
      <c r="Z591" s="18">
        <v>72000</v>
      </c>
      <c r="AA591" s="18">
        <v>0</v>
      </c>
      <c r="AB591" s="18">
        <v>0</v>
      </c>
      <c r="AC591" s="18">
        <v>0</v>
      </c>
      <c r="AD591" s="18">
        <v>0</v>
      </c>
      <c r="AE591" s="18">
        <v>0</v>
      </c>
      <c r="AF591" s="16" t="s">
        <v>0</v>
      </c>
    </row>
    <row r="592" spans="1:32" ht="33.75" x14ac:dyDescent="0.2">
      <c r="A592" s="29" t="s">
        <v>103</v>
      </c>
      <c r="B592" s="116" t="s">
        <v>104</v>
      </c>
      <c r="C592" s="116"/>
      <c r="D592" s="116"/>
      <c r="E592" s="116"/>
      <c r="F592" s="116"/>
      <c r="G592" s="116"/>
      <c r="H592" s="116"/>
      <c r="I592" s="30">
        <v>609</v>
      </c>
      <c r="J592" s="31">
        <v>10</v>
      </c>
      <c r="K592" s="31">
        <v>3</v>
      </c>
      <c r="L592" s="32" t="s">
        <v>104</v>
      </c>
      <c r="M592" s="30" t="s">
        <v>0</v>
      </c>
      <c r="N592" s="33">
        <v>34856309.289999999</v>
      </c>
      <c r="O592" s="33">
        <v>30392468.579999998</v>
      </c>
      <c r="P592" s="33">
        <f t="shared" si="9"/>
        <v>87.193593352464774</v>
      </c>
      <c r="Q592" s="119"/>
      <c r="R592" s="120"/>
      <c r="S592" s="120"/>
      <c r="T592" s="17">
        <v>3149915</v>
      </c>
      <c r="U592" s="18">
        <v>3419037.21</v>
      </c>
      <c r="V592" s="18">
        <v>313550</v>
      </c>
      <c r="W592" s="18">
        <v>4151915</v>
      </c>
      <c r="X592" s="18">
        <v>8438368.4499999993</v>
      </c>
      <c r="Y592" s="18">
        <v>12252835.59</v>
      </c>
      <c r="Z592" s="18">
        <v>3398513.35</v>
      </c>
      <c r="AA592" s="18">
        <v>1041350</v>
      </c>
      <c r="AB592" s="18">
        <v>2129465</v>
      </c>
      <c r="AC592" s="18">
        <v>3148915</v>
      </c>
      <c r="AD592" s="18">
        <v>3912839.99</v>
      </c>
      <c r="AE592" s="18">
        <v>3434714.7</v>
      </c>
      <c r="AF592" s="16" t="s">
        <v>0</v>
      </c>
    </row>
    <row r="593" spans="1:32" ht="33.75" x14ac:dyDescent="0.2">
      <c r="A593" s="29" t="s">
        <v>131</v>
      </c>
      <c r="B593" s="116" t="s">
        <v>130</v>
      </c>
      <c r="C593" s="116"/>
      <c r="D593" s="116"/>
      <c r="E593" s="116"/>
      <c r="F593" s="116"/>
      <c r="G593" s="116"/>
      <c r="H593" s="116"/>
      <c r="I593" s="30">
        <v>609</v>
      </c>
      <c r="J593" s="31">
        <v>10</v>
      </c>
      <c r="K593" s="31">
        <v>3</v>
      </c>
      <c r="L593" s="32" t="s">
        <v>130</v>
      </c>
      <c r="M593" s="30" t="s">
        <v>0</v>
      </c>
      <c r="N593" s="33">
        <v>491000</v>
      </c>
      <c r="O593" s="33">
        <v>473819.54</v>
      </c>
      <c r="P593" s="33">
        <f t="shared" si="9"/>
        <v>96.500924643584511</v>
      </c>
      <c r="Q593" s="119"/>
      <c r="R593" s="120"/>
      <c r="S593" s="120"/>
      <c r="T593" s="17">
        <v>0</v>
      </c>
      <c r="U593" s="18">
        <v>0</v>
      </c>
      <c r="V593" s="18">
        <v>0</v>
      </c>
      <c r="W593" s="18">
        <v>0</v>
      </c>
      <c r="X593" s="18">
        <v>17180.46</v>
      </c>
      <c r="Y593" s="18">
        <v>0</v>
      </c>
      <c r="Z593" s="18">
        <v>4668.1099999999997</v>
      </c>
      <c r="AA593" s="18">
        <v>0</v>
      </c>
      <c r="AB593" s="18">
        <v>0</v>
      </c>
      <c r="AC593" s="18">
        <v>0</v>
      </c>
      <c r="AD593" s="18">
        <v>469151.43</v>
      </c>
      <c r="AE593" s="18">
        <v>0</v>
      </c>
      <c r="AF593" s="16" t="s">
        <v>0</v>
      </c>
    </row>
    <row r="594" spans="1:32" ht="22.5" x14ac:dyDescent="0.2">
      <c r="A594" s="29" t="s">
        <v>1</v>
      </c>
      <c r="B594" s="116" t="s">
        <v>1</v>
      </c>
      <c r="C594" s="116"/>
      <c r="D594" s="116"/>
      <c r="E594" s="116"/>
      <c r="F594" s="116"/>
      <c r="G594" s="116"/>
      <c r="H594" s="116"/>
      <c r="I594" s="30">
        <v>609</v>
      </c>
      <c r="J594" s="31">
        <v>10</v>
      </c>
      <c r="K594" s="31">
        <v>3</v>
      </c>
      <c r="L594" s="32" t="s">
        <v>130</v>
      </c>
      <c r="M594" s="30" t="s">
        <v>2</v>
      </c>
      <c r="N594" s="33">
        <v>7168.11</v>
      </c>
      <c r="O594" s="33">
        <v>7002.2</v>
      </c>
      <c r="P594" s="33">
        <f t="shared" si="9"/>
        <v>97.68544288522358</v>
      </c>
      <c r="Q594" s="119"/>
      <c r="R594" s="120"/>
      <c r="S594" s="120"/>
      <c r="T594" s="17">
        <v>0</v>
      </c>
      <c r="U594" s="18">
        <v>0</v>
      </c>
      <c r="V594" s="18">
        <v>0</v>
      </c>
      <c r="W594" s="18">
        <v>0</v>
      </c>
      <c r="X594" s="18">
        <v>165.91</v>
      </c>
      <c r="Y594" s="18">
        <v>0</v>
      </c>
      <c r="Z594" s="18">
        <v>4668.1099999999997</v>
      </c>
      <c r="AA594" s="18">
        <v>0</v>
      </c>
      <c r="AB594" s="18">
        <v>0</v>
      </c>
      <c r="AC594" s="18">
        <v>0</v>
      </c>
      <c r="AD594" s="18">
        <v>2334.09</v>
      </c>
      <c r="AE594" s="18">
        <v>0</v>
      </c>
      <c r="AF594" s="16" t="s">
        <v>0</v>
      </c>
    </row>
    <row r="595" spans="1:32" x14ac:dyDescent="0.2">
      <c r="A595" s="29" t="s">
        <v>93</v>
      </c>
      <c r="B595" s="116" t="s">
        <v>93</v>
      </c>
      <c r="C595" s="116"/>
      <c r="D595" s="116"/>
      <c r="E595" s="116"/>
      <c r="F595" s="116"/>
      <c r="G595" s="116"/>
      <c r="H595" s="116"/>
      <c r="I595" s="30">
        <v>609</v>
      </c>
      <c r="J595" s="31">
        <v>10</v>
      </c>
      <c r="K595" s="31">
        <v>3</v>
      </c>
      <c r="L595" s="32" t="s">
        <v>130</v>
      </c>
      <c r="M595" s="30" t="s">
        <v>94</v>
      </c>
      <c r="N595" s="33">
        <v>483831.89</v>
      </c>
      <c r="O595" s="33">
        <v>466817.34</v>
      </c>
      <c r="P595" s="33">
        <f t="shared" si="9"/>
        <v>96.483375661740695</v>
      </c>
      <c r="Q595" s="119"/>
      <c r="R595" s="120"/>
      <c r="S595" s="120"/>
      <c r="T595" s="17">
        <v>0</v>
      </c>
      <c r="U595" s="18">
        <v>0</v>
      </c>
      <c r="V595" s="18">
        <v>0</v>
      </c>
      <c r="W595" s="18">
        <v>0</v>
      </c>
      <c r="X595" s="18">
        <v>17014.55</v>
      </c>
      <c r="Y595" s="18">
        <v>0</v>
      </c>
      <c r="Z595" s="18">
        <v>0</v>
      </c>
      <c r="AA595" s="18">
        <v>0</v>
      </c>
      <c r="AB595" s="18">
        <v>0</v>
      </c>
      <c r="AC595" s="18">
        <v>0</v>
      </c>
      <c r="AD595" s="18">
        <v>466817.34</v>
      </c>
      <c r="AE595" s="18">
        <v>0</v>
      </c>
      <c r="AF595" s="16" t="s">
        <v>0</v>
      </c>
    </row>
    <row r="596" spans="1:32" ht="56.25" x14ac:dyDescent="0.2">
      <c r="A596" s="29" t="s">
        <v>129</v>
      </c>
      <c r="B596" s="116" t="s">
        <v>128</v>
      </c>
      <c r="C596" s="116"/>
      <c r="D596" s="116"/>
      <c r="E596" s="116"/>
      <c r="F596" s="116"/>
      <c r="G596" s="116"/>
      <c r="H596" s="116"/>
      <c r="I596" s="30">
        <v>609</v>
      </c>
      <c r="J596" s="31">
        <v>10</v>
      </c>
      <c r="K596" s="31">
        <v>3</v>
      </c>
      <c r="L596" s="32" t="s">
        <v>128</v>
      </c>
      <c r="M596" s="30" t="s">
        <v>0</v>
      </c>
      <c r="N596" s="33">
        <v>4050</v>
      </c>
      <c r="O596" s="33">
        <v>1195.48</v>
      </c>
      <c r="P596" s="33">
        <f t="shared" si="9"/>
        <v>29.518024691358026</v>
      </c>
      <c r="Q596" s="119"/>
      <c r="R596" s="120"/>
      <c r="S596" s="120"/>
      <c r="T596" s="17">
        <v>0</v>
      </c>
      <c r="U596" s="18">
        <v>0</v>
      </c>
      <c r="V596" s="18">
        <v>0</v>
      </c>
      <c r="W596" s="18">
        <v>0</v>
      </c>
      <c r="X596" s="18">
        <v>2854.52</v>
      </c>
      <c r="Y596" s="18">
        <v>1195.48</v>
      </c>
      <c r="Z596" s="18">
        <v>0</v>
      </c>
      <c r="AA596" s="18">
        <v>0</v>
      </c>
      <c r="AB596" s="18">
        <v>2550</v>
      </c>
      <c r="AC596" s="18">
        <v>0</v>
      </c>
      <c r="AD596" s="18">
        <v>0</v>
      </c>
      <c r="AE596" s="18">
        <v>0</v>
      </c>
      <c r="AF596" s="16" t="s">
        <v>0</v>
      </c>
    </row>
    <row r="597" spans="1:32" ht="22.5" x14ac:dyDescent="0.2">
      <c r="A597" s="29" t="s">
        <v>1</v>
      </c>
      <c r="B597" s="116" t="s">
        <v>1</v>
      </c>
      <c r="C597" s="116"/>
      <c r="D597" s="116"/>
      <c r="E597" s="116"/>
      <c r="F597" s="116"/>
      <c r="G597" s="116"/>
      <c r="H597" s="116"/>
      <c r="I597" s="30">
        <v>609</v>
      </c>
      <c r="J597" s="31">
        <v>10</v>
      </c>
      <c r="K597" s="31">
        <v>3</v>
      </c>
      <c r="L597" s="32" t="s">
        <v>128</v>
      </c>
      <c r="M597" s="30" t="s">
        <v>2</v>
      </c>
      <c r="N597" s="33">
        <v>50</v>
      </c>
      <c r="O597" s="33">
        <v>15.92</v>
      </c>
      <c r="P597" s="33">
        <f t="shared" si="9"/>
        <v>31.840000000000003</v>
      </c>
      <c r="Q597" s="119"/>
      <c r="R597" s="120"/>
      <c r="S597" s="120"/>
      <c r="T597" s="17">
        <v>0</v>
      </c>
      <c r="U597" s="18">
        <v>0</v>
      </c>
      <c r="V597" s="18">
        <v>0</v>
      </c>
      <c r="W597" s="18">
        <v>0</v>
      </c>
      <c r="X597" s="18">
        <v>34.08</v>
      </c>
      <c r="Y597" s="18">
        <v>15.92</v>
      </c>
      <c r="Z597" s="18">
        <v>0</v>
      </c>
      <c r="AA597" s="18">
        <v>0</v>
      </c>
      <c r="AB597" s="18">
        <v>50</v>
      </c>
      <c r="AC597" s="18">
        <v>0</v>
      </c>
      <c r="AD597" s="18">
        <v>0</v>
      </c>
      <c r="AE597" s="18">
        <v>0</v>
      </c>
      <c r="AF597" s="16" t="s">
        <v>0</v>
      </c>
    </row>
    <row r="598" spans="1:32" x14ac:dyDescent="0.2">
      <c r="A598" s="29" t="s">
        <v>93</v>
      </c>
      <c r="B598" s="116" t="s">
        <v>93</v>
      </c>
      <c r="C598" s="116"/>
      <c r="D598" s="116"/>
      <c r="E598" s="116"/>
      <c r="F598" s="116"/>
      <c r="G598" s="116"/>
      <c r="H598" s="116"/>
      <c r="I598" s="30">
        <v>609</v>
      </c>
      <c r="J598" s="31">
        <v>10</v>
      </c>
      <c r="K598" s="31">
        <v>3</v>
      </c>
      <c r="L598" s="32" t="s">
        <v>128</v>
      </c>
      <c r="M598" s="30" t="s">
        <v>94</v>
      </c>
      <c r="N598" s="33">
        <v>4000</v>
      </c>
      <c r="O598" s="33">
        <v>1179.56</v>
      </c>
      <c r="P598" s="33">
        <f t="shared" si="9"/>
        <v>29.488999999999997</v>
      </c>
      <c r="Q598" s="119"/>
      <c r="R598" s="120"/>
      <c r="S598" s="120"/>
      <c r="T598" s="17">
        <v>0</v>
      </c>
      <c r="U598" s="18">
        <v>0</v>
      </c>
      <c r="V598" s="18">
        <v>0</v>
      </c>
      <c r="W598" s="18">
        <v>0</v>
      </c>
      <c r="X598" s="18">
        <v>2820.44</v>
      </c>
      <c r="Y598" s="18">
        <v>1179.56</v>
      </c>
      <c r="Z598" s="18">
        <v>0</v>
      </c>
      <c r="AA598" s="18">
        <v>0</v>
      </c>
      <c r="AB598" s="18">
        <v>2500</v>
      </c>
      <c r="AC598" s="18">
        <v>0</v>
      </c>
      <c r="AD598" s="18">
        <v>0</v>
      </c>
      <c r="AE598" s="18">
        <v>0</v>
      </c>
      <c r="AF598" s="16" t="s">
        <v>0</v>
      </c>
    </row>
    <row r="599" spans="1:32" ht="22.5" x14ac:dyDescent="0.2">
      <c r="A599" s="29" t="s">
        <v>113</v>
      </c>
      <c r="B599" s="116" t="s">
        <v>127</v>
      </c>
      <c r="C599" s="116"/>
      <c r="D599" s="116"/>
      <c r="E599" s="116"/>
      <c r="F599" s="116"/>
      <c r="G599" s="116"/>
      <c r="H599" s="116"/>
      <c r="I599" s="30">
        <v>609</v>
      </c>
      <c r="J599" s="31">
        <v>10</v>
      </c>
      <c r="K599" s="31">
        <v>3</v>
      </c>
      <c r="L599" s="32" t="s">
        <v>127</v>
      </c>
      <c r="M599" s="30" t="s">
        <v>0</v>
      </c>
      <c r="N599" s="33">
        <v>270000</v>
      </c>
      <c r="O599" s="33">
        <v>227296.73</v>
      </c>
      <c r="P599" s="33">
        <f t="shared" si="9"/>
        <v>84.183974074074072</v>
      </c>
      <c r="Q599" s="119"/>
      <c r="R599" s="120"/>
      <c r="S599" s="120"/>
      <c r="T599" s="17">
        <v>45000</v>
      </c>
      <c r="U599" s="18">
        <v>45112.5</v>
      </c>
      <c r="V599" s="18">
        <v>36740</v>
      </c>
      <c r="W599" s="18">
        <v>45000</v>
      </c>
      <c r="X599" s="18">
        <v>65068.79</v>
      </c>
      <c r="Y599" s="18">
        <v>90040.35</v>
      </c>
      <c r="Z599" s="18">
        <v>37023.519999999997</v>
      </c>
      <c r="AA599" s="18">
        <v>0</v>
      </c>
      <c r="AB599" s="18">
        <v>45000</v>
      </c>
      <c r="AC599" s="18">
        <v>45000</v>
      </c>
      <c r="AD599" s="18">
        <v>32754.84</v>
      </c>
      <c r="AE599" s="18">
        <v>0</v>
      </c>
      <c r="AF599" s="16" t="s">
        <v>0</v>
      </c>
    </row>
    <row r="600" spans="1:32" x14ac:dyDescent="0.2">
      <c r="A600" s="29" t="s">
        <v>93</v>
      </c>
      <c r="B600" s="116" t="s">
        <v>93</v>
      </c>
      <c r="C600" s="116"/>
      <c r="D600" s="116"/>
      <c r="E600" s="116"/>
      <c r="F600" s="116"/>
      <c r="G600" s="116"/>
      <c r="H600" s="116"/>
      <c r="I600" s="30">
        <v>609</v>
      </c>
      <c r="J600" s="31">
        <v>10</v>
      </c>
      <c r="K600" s="31">
        <v>3</v>
      </c>
      <c r="L600" s="32" t="s">
        <v>127</v>
      </c>
      <c r="M600" s="30" t="s">
        <v>94</v>
      </c>
      <c r="N600" s="33">
        <v>270000</v>
      </c>
      <c r="O600" s="33">
        <v>227296.73</v>
      </c>
      <c r="P600" s="33">
        <f t="shared" si="9"/>
        <v>84.183974074074072</v>
      </c>
      <c r="Q600" s="119"/>
      <c r="R600" s="120"/>
      <c r="S600" s="120"/>
      <c r="T600" s="17">
        <v>45000</v>
      </c>
      <c r="U600" s="18">
        <v>45112.5</v>
      </c>
      <c r="V600" s="18">
        <v>36740</v>
      </c>
      <c r="W600" s="18">
        <v>45000</v>
      </c>
      <c r="X600" s="18">
        <v>65068.79</v>
      </c>
      <c r="Y600" s="18">
        <v>90040.35</v>
      </c>
      <c r="Z600" s="18">
        <v>37023.519999999997</v>
      </c>
      <c r="AA600" s="18">
        <v>0</v>
      </c>
      <c r="AB600" s="18">
        <v>45000</v>
      </c>
      <c r="AC600" s="18">
        <v>45000</v>
      </c>
      <c r="AD600" s="18">
        <v>32754.84</v>
      </c>
      <c r="AE600" s="18">
        <v>0</v>
      </c>
      <c r="AF600" s="16" t="s">
        <v>0</v>
      </c>
    </row>
    <row r="601" spans="1:32" x14ac:dyDescent="0.2">
      <c r="A601" s="29" t="s">
        <v>126</v>
      </c>
      <c r="B601" s="116" t="s">
        <v>125</v>
      </c>
      <c r="C601" s="116"/>
      <c r="D601" s="116"/>
      <c r="E601" s="116"/>
      <c r="F601" s="116"/>
      <c r="G601" s="116"/>
      <c r="H601" s="116"/>
      <c r="I601" s="30">
        <v>609</v>
      </c>
      <c r="J601" s="31">
        <v>10</v>
      </c>
      <c r="K601" s="31">
        <v>3</v>
      </c>
      <c r="L601" s="32" t="s">
        <v>125</v>
      </c>
      <c r="M601" s="30" t="s">
        <v>0</v>
      </c>
      <c r="N601" s="33">
        <v>53292.09</v>
      </c>
      <c r="O601" s="33">
        <v>35454.089999999997</v>
      </c>
      <c r="P601" s="33">
        <f t="shared" si="9"/>
        <v>66.527865580051369</v>
      </c>
      <c r="Q601" s="119"/>
      <c r="R601" s="120"/>
      <c r="S601" s="120"/>
      <c r="T601" s="17">
        <v>0</v>
      </c>
      <c r="U601" s="18">
        <v>17103</v>
      </c>
      <c r="V601" s="18">
        <v>0</v>
      </c>
      <c r="W601" s="18">
        <v>0</v>
      </c>
      <c r="X601" s="18">
        <v>35676</v>
      </c>
      <c r="Y601" s="18">
        <v>0</v>
      </c>
      <c r="Z601" s="18">
        <v>0</v>
      </c>
      <c r="AA601" s="18">
        <v>0</v>
      </c>
      <c r="AB601" s="18">
        <v>0</v>
      </c>
      <c r="AC601" s="18">
        <v>0</v>
      </c>
      <c r="AD601" s="18">
        <v>513.09</v>
      </c>
      <c r="AE601" s="18">
        <v>0</v>
      </c>
      <c r="AF601" s="16" t="s">
        <v>0</v>
      </c>
    </row>
    <row r="602" spans="1:32" ht="22.5" x14ac:dyDescent="0.2">
      <c r="A602" s="29" t="s">
        <v>1</v>
      </c>
      <c r="B602" s="116" t="s">
        <v>1</v>
      </c>
      <c r="C602" s="116"/>
      <c r="D602" s="116"/>
      <c r="E602" s="116"/>
      <c r="F602" s="116"/>
      <c r="G602" s="116"/>
      <c r="H602" s="116"/>
      <c r="I602" s="30">
        <v>609</v>
      </c>
      <c r="J602" s="31">
        <v>10</v>
      </c>
      <c r="K602" s="31">
        <v>3</v>
      </c>
      <c r="L602" s="32" t="s">
        <v>125</v>
      </c>
      <c r="M602" s="30" t="s">
        <v>2</v>
      </c>
      <c r="N602" s="33">
        <v>513.09</v>
      </c>
      <c r="O602" s="33">
        <v>513.09</v>
      </c>
      <c r="P602" s="33">
        <f t="shared" si="9"/>
        <v>100</v>
      </c>
      <c r="Q602" s="119"/>
      <c r="R602" s="120"/>
      <c r="S602" s="120"/>
      <c r="T602" s="17">
        <v>0</v>
      </c>
      <c r="U602" s="18">
        <v>0</v>
      </c>
      <c r="V602" s="18">
        <v>0</v>
      </c>
      <c r="W602" s="18">
        <v>0</v>
      </c>
      <c r="X602" s="18">
        <v>0</v>
      </c>
      <c r="Y602" s="18">
        <v>0</v>
      </c>
      <c r="Z602" s="18">
        <v>0</v>
      </c>
      <c r="AA602" s="18">
        <v>0</v>
      </c>
      <c r="AB602" s="18">
        <v>0</v>
      </c>
      <c r="AC602" s="18">
        <v>0</v>
      </c>
      <c r="AD602" s="18">
        <v>513.09</v>
      </c>
      <c r="AE602" s="18">
        <v>0</v>
      </c>
      <c r="AF602" s="16" t="s">
        <v>0</v>
      </c>
    </row>
    <row r="603" spans="1:32" x14ac:dyDescent="0.2">
      <c r="A603" s="29" t="s">
        <v>93</v>
      </c>
      <c r="B603" s="116" t="s">
        <v>93</v>
      </c>
      <c r="C603" s="116"/>
      <c r="D603" s="116"/>
      <c r="E603" s="116"/>
      <c r="F603" s="116"/>
      <c r="G603" s="116"/>
      <c r="H603" s="116"/>
      <c r="I603" s="30">
        <v>609</v>
      </c>
      <c r="J603" s="31">
        <v>10</v>
      </c>
      <c r="K603" s="31">
        <v>3</v>
      </c>
      <c r="L603" s="32" t="s">
        <v>125</v>
      </c>
      <c r="M603" s="30" t="s">
        <v>94</v>
      </c>
      <c r="N603" s="33">
        <v>52779</v>
      </c>
      <c r="O603" s="33">
        <v>34941</v>
      </c>
      <c r="P603" s="33">
        <f t="shared" si="9"/>
        <v>66.202466890240444</v>
      </c>
      <c r="Q603" s="119"/>
      <c r="R603" s="120"/>
      <c r="S603" s="120"/>
      <c r="T603" s="17">
        <v>0</v>
      </c>
      <c r="U603" s="18">
        <v>17103</v>
      </c>
      <c r="V603" s="18">
        <v>0</v>
      </c>
      <c r="W603" s="18">
        <v>0</v>
      </c>
      <c r="X603" s="18">
        <v>35676</v>
      </c>
      <c r="Y603" s="18">
        <v>0</v>
      </c>
      <c r="Z603" s="18">
        <v>0</v>
      </c>
      <c r="AA603" s="18">
        <v>0</v>
      </c>
      <c r="AB603" s="18">
        <v>0</v>
      </c>
      <c r="AC603" s="18">
        <v>0</v>
      </c>
      <c r="AD603" s="18">
        <v>0</v>
      </c>
      <c r="AE603" s="18">
        <v>0</v>
      </c>
      <c r="AF603" s="16" t="s">
        <v>0</v>
      </c>
    </row>
    <row r="604" spans="1:32" ht="22.5" x14ac:dyDescent="0.2">
      <c r="A604" s="29" t="s">
        <v>124</v>
      </c>
      <c r="B604" s="116" t="s">
        <v>123</v>
      </c>
      <c r="C604" s="116"/>
      <c r="D604" s="116"/>
      <c r="E604" s="116"/>
      <c r="F604" s="116"/>
      <c r="G604" s="116"/>
      <c r="H604" s="116"/>
      <c r="I604" s="30">
        <v>609</v>
      </c>
      <c r="J604" s="31">
        <v>10</v>
      </c>
      <c r="K604" s="31">
        <v>3</v>
      </c>
      <c r="L604" s="32" t="s">
        <v>123</v>
      </c>
      <c r="M604" s="30" t="s">
        <v>0</v>
      </c>
      <c r="N604" s="33">
        <v>35689.599999999999</v>
      </c>
      <c r="O604" s="33">
        <v>35689.599999999999</v>
      </c>
      <c r="P604" s="33">
        <f t="shared" si="9"/>
        <v>100</v>
      </c>
      <c r="Q604" s="119"/>
      <c r="R604" s="120"/>
      <c r="S604" s="120"/>
      <c r="T604" s="17">
        <v>0</v>
      </c>
      <c r="U604" s="18">
        <v>0</v>
      </c>
      <c r="V604" s="18">
        <v>0</v>
      </c>
      <c r="W604" s="18">
        <v>0</v>
      </c>
      <c r="X604" s="18">
        <v>35689.599999999999</v>
      </c>
      <c r="Y604" s="18">
        <v>0</v>
      </c>
      <c r="Z604" s="18">
        <v>0</v>
      </c>
      <c r="AA604" s="18">
        <v>0</v>
      </c>
      <c r="AB604" s="18">
        <v>0</v>
      </c>
      <c r="AC604" s="18">
        <v>0</v>
      </c>
      <c r="AD604" s="18">
        <v>0</v>
      </c>
      <c r="AE604" s="18">
        <v>0</v>
      </c>
      <c r="AF604" s="16" t="s">
        <v>0</v>
      </c>
    </row>
    <row r="605" spans="1:32" ht="22.5" x14ac:dyDescent="0.2">
      <c r="A605" s="29" t="s">
        <v>1</v>
      </c>
      <c r="B605" s="116" t="s">
        <v>1</v>
      </c>
      <c r="C605" s="116"/>
      <c r="D605" s="116"/>
      <c r="E605" s="116"/>
      <c r="F605" s="116"/>
      <c r="G605" s="116"/>
      <c r="H605" s="116"/>
      <c r="I605" s="30">
        <v>609</v>
      </c>
      <c r="J605" s="31">
        <v>10</v>
      </c>
      <c r="K605" s="31">
        <v>3</v>
      </c>
      <c r="L605" s="32" t="s">
        <v>123</v>
      </c>
      <c r="M605" s="30" t="s">
        <v>2</v>
      </c>
      <c r="N605" s="33">
        <v>475.39</v>
      </c>
      <c r="O605" s="33">
        <v>475.39</v>
      </c>
      <c r="P605" s="33">
        <f t="shared" si="9"/>
        <v>100</v>
      </c>
      <c r="Q605" s="119"/>
      <c r="R605" s="120"/>
      <c r="S605" s="120"/>
      <c r="T605" s="17">
        <v>0</v>
      </c>
      <c r="U605" s="18">
        <v>0</v>
      </c>
      <c r="V605" s="18">
        <v>0</v>
      </c>
      <c r="W605" s="18">
        <v>0</v>
      </c>
      <c r="X605" s="18">
        <v>475.39</v>
      </c>
      <c r="Y605" s="18">
        <v>0</v>
      </c>
      <c r="Z605" s="18">
        <v>0</v>
      </c>
      <c r="AA605" s="18">
        <v>0</v>
      </c>
      <c r="AB605" s="18">
        <v>0</v>
      </c>
      <c r="AC605" s="18">
        <v>0</v>
      </c>
      <c r="AD605" s="18">
        <v>0</v>
      </c>
      <c r="AE605" s="18">
        <v>0</v>
      </c>
      <c r="AF605" s="16" t="s">
        <v>0</v>
      </c>
    </row>
    <row r="606" spans="1:32" x14ac:dyDescent="0.2">
      <c r="A606" s="29" t="s">
        <v>93</v>
      </c>
      <c r="B606" s="116" t="s">
        <v>93</v>
      </c>
      <c r="C606" s="116"/>
      <c r="D606" s="116"/>
      <c r="E606" s="116"/>
      <c r="F606" s="116"/>
      <c r="G606" s="116"/>
      <c r="H606" s="116"/>
      <c r="I606" s="30">
        <v>609</v>
      </c>
      <c r="J606" s="31">
        <v>10</v>
      </c>
      <c r="K606" s="31">
        <v>3</v>
      </c>
      <c r="L606" s="32" t="s">
        <v>123</v>
      </c>
      <c r="M606" s="30" t="s">
        <v>94</v>
      </c>
      <c r="N606" s="33">
        <v>35214.21</v>
      </c>
      <c r="O606" s="33">
        <v>35214.21</v>
      </c>
      <c r="P606" s="33">
        <f t="shared" si="9"/>
        <v>100</v>
      </c>
      <c r="Q606" s="119"/>
      <c r="R606" s="120"/>
      <c r="S606" s="120"/>
      <c r="T606" s="17">
        <v>0</v>
      </c>
      <c r="U606" s="18">
        <v>0</v>
      </c>
      <c r="V606" s="18">
        <v>0</v>
      </c>
      <c r="W606" s="18">
        <v>0</v>
      </c>
      <c r="X606" s="18">
        <v>35214.21</v>
      </c>
      <c r="Y606" s="18">
        <v>0</v>
      </c>
      <c r="Z606" s="18">
        <v>0</v>
      </c>
      <c r="AA606" s="18">
        <v>0</v>
      </c>
      <c r="AB606" s="18">
        <v>0</v>
      </c>
      <c r="AC606" s="18">
        <v>0</v>
      </c>
      <c r="AD606" s="18">
        <v>0</v>
      </c>
      <c r="AE606" s="18">
        <v>0</v>
      </c>
      <c r="AF606" s="16" t="s">
        <v>0</v>
      </c>
    </row>
    <row r="607" spans="1:32" ht="45" x14ac:dyDescent="0.2">
      <c r="A607" s="29" t="s">
        <v>122</v>
      </c>
      <c r="B607" s="116" t="s">
        <v>121</v>
      </c>
      <c r="C607" s="116"/>
      <c r="D607" s="116"/>
      <c r="E607" s="116"/>
      <c r="F607" s="116"/>
      <c r="G607" s="116"/>
      <c r="H607" s="116"/>
      <c r="I607" s="30">
        <v>609</v>
      </c>
      <c r="J607" s="31">
        <v>10</v>
      </c>
      <c r="K607" s="31">
        <v>3</v>
      </c>
      <c r="L607" s="32" t="s">
        <v>121</v>
      </c>
      <c r="M607" s="30" t="s">
        <v>0</v>
      </c>
      <c r="N607" s="33">
        <v>432840</v>
      </c>
      <c r="O607" s="33">
        <v>413808.49</v>
      </c>
      <c r="P607" s="33">
        <f t="shared" si="9"/>
        <v>95.603107383790771</v>
      </c>
      <c r="Q607" s="119"/>
      <c r="R607" s="120"/>
      <c r="S607" s="120"/>
      <c r="T607" s="17">
        <v>0</v>
      </c>
      <c r="U607" s="18">
        <v>0</v>
      </c>
      <c r="V607" s="18">
        <v>0</v>
      </c>
      <c r="W607" s="18">
        <v>0</v>
      </c>
      <c r="X607" s="18">
        <v>432840</v>
      </c>
      <c r="Y607" s="18">
        <v>0</v>
      </c>
      <c r="Z607" s="18">
        <v>0</v>
      </c>
      <c r="AA607" s="18">
        <v>0</v>
      </c>
      <c r="AB607" s="18">
        <v>0</v>
      </c>
      <c r="AC607" s="18">
        <v>0</v>
      </c>
      <c r="AD607" s="18">
        <v>0</v>
      </c>
      <c r="AE607" s="18">
        <v>0</v>
      </c>
      <c r="AF607" s="16" t="s">
        <v>0</v>
      </c>
    </row>
    <row r="608" spans="1:32" ht="22.5" x14ac:dyDescent="0.2">
      <c r="A608" s="29" t="s">
        <v>1</v>
      </c>
      <c r="B608" s="116" t="s">
        <v>1</v>
      </c>
      <c r="C608" s="116"/>
      <c r="D608" s="116"/>
      <c r="E608" s="116"/>
      <c r="F608" s="116"/>
      <c r="G608" s="116"/>
      <c r="H608" s="116"/>
      <c r="I608" s="30">
        <v>609</v>
      </c>
      <c r="J608" s="31">
        <v>10</v>
      </c>
      <c r="K608" s="31">
        <v>3</v>
      </c>
      <c r="L608" s="32" t="s">
        <v>121</v>
      </c>
      <c r="M608" s="30" t="s">
        <v>2</v>
      </c>
      <c r="N608" s="33">
        <v>4097.1099999999997</v>
      </c>
      <c r="O608" s="33">
        <v>4097.1099999999997</v>
      </c>
      <c r="P608" s="33">
        <f t="shared" si="9"/>
        <v>100</v>
      </c>
      <c r="Q608" s="119"/>
      <c r="R608" s="120"/>
      <c r="S608" s="120"/>
      <c r="T608" s="17">
        <v>0</v>
      </c>
      <c r="U608" s="18">
        <v>0</v>
      </c>
      <c r="V608" s="18">
        <v>0</v>
      </c>
      <c r="W608" s="18">
        <v>0</v>
      </c>
      <c r="X608" s="18">
        <v>4097.1099999999997</v>
      </c>
      <c r="Y608" s="18">
        <v>0</v>
      </c>
      <c r="Z608" s="18">
        <v>0</v>
      </c>
      <c r="AA608" s="18">
        <v>0</v>
      </c>
      <c r="AB608" s="18">
        <v>0</v>
      </c>
      <c r="AC608" s="18">
        <v>0</v>
      </c>
      <c r="AD608" s="18">
        <v>0</v>
      </c>
      <c r="AE608" s="18">
        <v>0</v>
      </c>
      <c r="AF608" s="16" t="s">
        <v>0</v>
      </c>
    </row>
    <row r="609" spans="1:32" x14ac:dyDescent="0.2">
      <c r="A609" s="29" t="s">
        <v>93</v>
      </c>
      <c r="B609" s="116" t="s">
        <v>93</v>
      </c>
      <c r="C609" s="116"/>
      <c r="D609" s="116"/>
      <c r="E609" s="116"/>
      <c r="F609" s="116"/>
      <c r="G609" s="116"/>
      <c r="H609" s="116"/>
      <c r="I609" s="30">
        <v>609</v>
      </c>
      <c r="J609" s="31">
        <v>10</v>
      </c>
      <c r="K609" s="31">
        <v>3</v>
      </c>
      <c r="L609" s="32" t="s">
        <v>121</v>
      </c>
      <c r="M609" s="30" t="s">
        <v>94</v>
      </c>
      <c r="N609" s="33">
        <v>428742.89</v>
      </c>
      <c r="O609" s="33">
        <v>409711.38</v>
      </c>
      <c r="P609" s="33">
        <f t="shared" si="9"/>
        <v>95.561090237554723</v>
      </c>
      <c r="Q609" s="119"/>
      <c r="R609" s="120"/>
      <c r="S609" s="120"/>
      <c r="T609" s="17">
        <v>0</v>
      </c>
      <c r="U609" s="18">
        <v>0</v>
      </c>
      <c r="V609" s="18">
        <v>0</v>
      </c>
      <c r="W609" s="18">
        <v>0</v>
      </c>
      <c r="X609" s="18">
        <v>428742.89</v>
      </c>
      <c r="Y609" s="18">
        <v>0</v>
      </c>
      <c r="Z609" s="18">
        <v>0</v>
      </c>
      <c r="AA609" s="18">
        <v>0</v>
      </c>
      <c r="AB609" s="18">
        <v>0</v>
      </c>
      <c r="AC609" s="18">
        <v>0</v>
      </c>
      <c r="AD609" s="18">
        <v>0</v>
      </c>
      <c r="AE609" s="18">
        <v>0</v>
      </c>
      <c r="AF609" s="16" t="s">
        <v>0</v>
      </c>
    </row>
    <row r="610" spans="1:32" ht="67.5" x14ac:dyDescent="0.2">
      <c r="A610" s="29" t="s">
        <v>120</v>
      </c>
      <c r="B610" s="116" t="s">
        <v>119</v>
      </c>
      <c r="C610" s="116"/>
      <c r="D610" s="116"/>
      <c r="E610" s="116"/>
      <c r="F610" s="116"/>
      <c r="G610" s="116"/>
      <c r="H610" s="116"/>
      <c r="I610" s="30">
        <v>609</v>
      </c>
      <c r="J610" s="31">
        <v>10</v>
      </c>
      <c r="K610" s="31">
        <v>3</v>
      </c>
      <c r="L610" s="32" t="s">
        <v>119</v>
      </c>
      <c r="M610" s="30" t="s">
        <v>0</v>
      </c>
      <c r="N610" s="33">
        <v>8927947.5999999996</v>
      </c>
      <c r="O610" s="33">
        <v>8927947.5999999996</v>
      </c>
      <c r="P610" s="33">
        <f t="shared" si="9"/>
        <v>100</v>
      </c>
      <c r="Q610" s="119"/>
      <c r="R610" s="120"/>
      <c r="S610" s="120"/>
      <c r="T610" s="17">
        <v>0</v>
      </c>
      <c r="U610" s="18">
        <v>0</v>
      </c>
      <c r="V610" s="18">
        <v>0</v>
      </c>
      <c r="W610" s="18">
        <v>0</v>
      </c>
      <c r="X610" s="18">
        <v>127947.6</v>
      </c>
      <c r="Y610" s="18">
        <v>8800000</v>
      </c>
      <c r="Z610" s="18">
        <v>0</v>
      </c>
      <c r="AA610" s="18">
        <v>0</v>
      </c>
      <c r="AB610" s="18">
        <v>0</v>
      </c>
      <c r="AC610" s="18">
        <v>0</v>
      </c>
      <c r="AD610" s="18">
        <v>0</v>
      </c>
      <c r="AE610" s="18">
        <v>0</v>
      </c>
      <c r="AF610" s="16" t="s">
        <v>0</v>
      </c>
    </row>
    <row r="611" spans="1:32" ht="22.5" x14ac:dyDescent="0.2">
      <c r="A611" s="29" t="s">
        <v>1</v>
      </c>
      <c r="B611" s="116" t="s">
        <v>1</v>
      </c>
      <c r="C611" s="116"/>
      <c r="D611" s="116"/>
      <c r="E611" s="116"/>
      <c r="F611" s="116"/>
      <c r="G611" s="116"/>
      <c r="H611" s="116"/>
      <c r="I611" s="30">
        <v>609</v>
      </c>
      <c r="J611" s="31">
        <v>10</v>
      </c>
      <c r="K611" s="31">
        <v>3</v>
      </c>
      <c r="L611" s="32" t="s">
        <v>119</v>
      </c>
      <c r="M611" s="30" t="s">
        <v>2</v>
      </c>
      <c r="N611" s="33">
        <v>37947.599999999999</v>
      </c>
      <c r="O611" s="33">
        <v>37947.599999999999</v>
      </c>
      <c r="P611" s="33">
        <f t="shared" si="9"/>
        <v>100</v>
      </c>
      <c r="Q611" s="119"/>
      <c r="R611" s="120"/>
      <c r="S611" s="120"/>
      <c r="T611" s="17">
        <v>0</v>
      </c>
      <c r="U611" s="18">
        <v>0</v>
      </c>
      <c r="V611" s="18">
        <v>0</v>
      </c>
      <c r="W611" s="18">
        <v>0</v>
      </c>
      <c r="X611" s="18">
        <v>37947.599999999999</v>
      </c>
      <c r="Y611" s="18">
        <v>0</v>
      </c>
      <c r="Z611" s="18">
        <v>0</v>
      </c>
      <c r="AA611" s="18">
        <v>0</v>
      </c>
      <c r="AB611" s="18">
        <v>0</v>
      </c>
      <c r="AC611" s="18">
        <v>0</v>
      </c>
      <c r="AD611" s="18">
        <v>0</v>
      </c>
      <c r="AE611" s="18">
        <v>0</v>
      </c>
      <c r="AF611" s="16" t="s">
        <v>0</v>
      </c>
    </row>
    <row r="612" spans="1:32" x14ac:dyDescent="0.2">
      <c r="A612" s="29" t="s">
        <v>93</v>
      </c>
      <c r="B612" s="116" t="s">
        <v>93</v>
      </c>
      <c r="C612" s="116"/>
      <c r="D612" s="116"/>
      <c r="E612" s="116"/>
      <c r="F612" s="116"/>
      <c r="G612" s="116"/>
      <c r="H612" s="116"/>
      <c r="I612" s="30">
        <v>609</v>
      </c>
      <c r="J612" s="31">
        <v>10</v>
      </c>
      <c r="K612" s="31">
        <v>3</v>
      </c>
      <c r="L612" s="32" t="s">
        <v>119</v>
      </c>
      <c r="M612" s="30" t="s">
        <v>94</v>
      </c>
      <c r="N612" s="33">
        <v>8890000</v>
      </c>
      <c r="O612" s="33">
        <v>8890000</v>
      </c>
      <c r="P612" s="33">
        <f t="shared" si="9"/>
        <v>100</v>
      </c>
      <c r="Q612" s="119"/>
      <c r="R612" s="120"/>
      <c r="S612" s="120"/>
      <c r="T612" s="17">
        <v>0</v>
      </c>
      <c r="U612" s="18">
        <v>0</v>
      </c>
      <c r="V612" s="18">
        <v>0</v>
      </c>
      <c r="W612" s="18">
        <v>0</v>
      </c>
      <c r="X612" s="18">
        <v>90000</v>
      </c>
      <c r="Y612" s="18">
        <v>8800000</v>
      </c>
      <c r="Z612" s="18">
        <v>0</v>
      </c>
      <c r="AA612" s="18">
        <v>0</v>
      </c>
      <c r="AB612" s="18">
        <v>0</v>
      </c>
      <c r="AC612" s="18">
        <v>0</v>
      </c>
      <c r="AD612" s="18">
        <v>0</v>
      </c>
      <c r="AE612" s="18">
        <v>0</v>
      </c>
      <c r="AF612" s="16" t="s">
        <v>0</v>
      </c>
    </row>
    <row r="613" spans="1:32" ht="22.5" x14ac:dyDescent="0.2">
      <c r="A613" s="29" t="s">
        <v>118</v>
      </c>
      <c r="B613" s="116" t="s">
        <v>117</v>
      </c>
      <c r="C613" s="116"/>
      <c r="D613" s="116"/>
      <c r="E613" s="116"/>
      <c r="F613" s="116"/>
      <c r="G613" s="116"/>
      <c r="H613" s="116"/>
      <c r="I613" s="30">
        <v>609</v>
      </c>
      <c r="J613" s="31">
        <v>10</v>
      </c>
      <c r="K613" s="31">
        <v>3</v>
      </c>
      <c r="L613" s="32" t="s">
        <v>117</v>
      </c>
      <c r="M613" s="30" t="s">
        <v>0</v>
      </c>
      <c r="N613" s="33">
        <v>24276000</v>
      </c>
      <c r="O613" s="33">
        <v>19926757.050000001</v>
      </c>
      <c r="P613" s="33">
        <f t="shared" si="9"/>
        <v>82.084186233316856</v>
      </c>
      <c r="Q613" s="119"/>
      <c r="R613" s="120"/>
      <c r="S613" s="120"/>
      <c r="T613" s="17">
        <v>3044000</v>
      </c>
      <c r="U613" s="18">
        <v>3298421.71</v>
      </c>
      <c r="V613" s="18">
        <v>258380</v>
      </c>
      <c r="W613" s="18">
        <v>4046000</v>
      </c>
      <c r="X613" s="18">
        <v>7647621.4800000004</v>
      </c>
      <c r="Y613" s="18">
        <v>3303199.76</v>
      </c>
      <c r="Z613" s="18">
        <v>3298421.72</v>
      </c>
      <c r="AA613" s="18">
        <v>1021000</v>
      </c>
      <c r="AB613" s="18">
        <v>2021000</v>
      </c>
      <c r="AC613" s="18">
        <v>3043000</v>
      </c>
      <c r="AD613" s="18">
        <v>3352020.44</v>
      </c>
      <c r="AE613" s="18">
        <v>3376314.89</v>
      </c>
      <c r="AF613" s="16" t="s">
        <v>0</v>
      </c>
    </row>
    <row r="614" spans="1:32" ht="22.5" x14ac:dyDescent="0.2">
      <c r="A614" s="29" t="s">
        <v>1</v>
      </c>
      <c r="B614" s="116" t="s">
        <v>1</v>
      </c>
      <c r="C614" s="116"/>
      <c r="D614" s="116"/>
      <c r="E614" s="116"/>
      <c r="F614" s="116"/>
      <c r="G614" s="116"/>
      <c r="H614" s="116"/>
      <c r="I614" s="30">
        <v>609</v>
      </c>
      <c r="J614" s="31">
        <v>10</v>
      </c>
      <c r="K614" s="31">
        <v>3</v>
      </c>
      <c r="L614" s="32" t="s">
        <v>117</v>
      </c>
      <c r="M614" s="30" t="s">
        <v>2</v>
      </c>
      <c r="N614" s="33">
        <v>276326.49</v>
      </c>
      <c r="O614" s="33">
        <v>271209.55</v>
      </c>
      <c r="P614" s="33">
        <f t="shared" si="9"/>
        <v>98.148226758860503</v>
      </c>
      <c r="Q614" s="119"/>
      <c r="R614" s="120"/>
      <c r="S614" s="120"/>
      <c r="T614" s="17">
        <v>44000</v>
      </c>
      <c r="U614" s="18">
        <v>45097.9</v>
      </c>
      <c r="V614" s="18">
        <v>18673.509999999998</v>
      </c>
      <c r="W614" s="18">
        <v>46000</v>
      </c>
      <c r="X614" s="18">
        <v>49896.33</v>
      </c>
      <c r="Y614" s="18">
        <v>44883.67</v>
      </c>
      <c r="Z614" s="18">
        <v>45216.69</v>
      </c>
      <c r="AA614" s="18">
        <v>21000</v>
      </c>
      <c r="AB614" s="18">
        <v>21000</v>
      </c>
      <c r="AC614" s="18">
        <v>43000</v>
      </c>
      <c r="AD614" s="18">
        <v>45919.26</v>
      </c>
      <c r="AE614" s="18">
        <v>45312.639999999999</v>
      </c>
      <c r="AF614" s="16" t="s">
        <v>0</v>
      </c>
    </row>
    <row r="615" spans="1:32" x14ac:dyDescent="0.2">
      <c r="A615" s="29" t="s">
        <v>93</v>
      </c>
      <c r="B615" s="116" t="s">
        <v>93</v>
      </c>
      <c r="C615" s="116"/>
      <c r="D615" s="116"/>
      <c r="E615" s="116"/>
      <c r="F615" s="116"/>
      <c r="G615" s="116"/>
      <c r="H615" s="116"/>
      <c r="I615" s="30">
        <v>609</v>
      </c>
      <c r="J615" s="31">
        <v>10</v>
      </c>
      <c r="K615" s="31">
        <v>3</v>
      </c>
      <c r="L615" s="32" t="s">
        <v>117</v>
      </c>
      <c r="M615" s="30" t="s">
        <v>94</v>
      </c>
      <c r="N615" s="33">
        <v>23999673.510000002</v>
      </c>
      <c r="O615" s="33">
        <v>19655547.5</v>
      </c>
      <c r="P615" s="33">
        <f t="shared" si="9"/>
        <v>81.899228719966018</v>
      </c>
      <c r="Q615" s="119"/>
      <c r="R615" s="120"/>
      <c r="S615" s="120"/>
      <c r="T615" s="17">
        <v>3000000</v>
      </c>
      <c r="U615" s="18">
        <v>3253323.81</v>
      </c>
      <c r="V615" s="18">
        <v>239706.49</v>
      </c>
      <c r="W615" s="18">
        <v>4000000</v>
      </c>
      <c r="X615" s="18">
        <v>7597725.1500000004</v>
      </c>
      <c r="Y615" s="18">
        <v>3258316.09</v>
      </c>
      <c r="Z615" s="18">
        <v>3253205.03</v>
      </c>
      <c r="AA615" s="18">
        <v>1000000</v>
      </c>
      <c r="AB615" s="18">
        <v>2000000</v>
      </c>
      <c r="AC615" s="18">
        <v>3000000</v>
      </c>
      <c r="AD615" s="18">
        <v>3306101.18</v>
      </c>
      <c r="AE615" s="18">
        <v>3331002.25</v>
      </c>
      <c r="AF615" s="16" t="s">
        <v>0</v>
      </c>
    </row>
    <row r="616" spans="1:32" ht="22.5" x14ac:dyDescent="0.2">
      <c r="A616" s="29" t="s">
        <v>116</v>
      </c>
      <c r="B616" s="116" t="s">
        <v>115</v>
      </c>
      <c r="C616" s="116"/>
      <c r="D616" s="116"/>
      <c r="E616" s="116"/>
      <c r="F616" s="116"/>
      <c r="G616" s="116"/>
      <c r="H616" s="116"/>
      <c r="I616" s="30">
        <v>609</v>
      </c>
      <c r="J616" s="31">
        <v>10</v>
      </c>
      <c r="K616" s="31">
        <v>3</v>
      </c>
      <c r="L616" s="32" t="s">
        <v>115</v>
      </c>
      <c r="M616" s="30" t="s">
        <v>0</v>
      </c>
      <c r="N616" s="33">
        <v>365490</v>
      </c>
      <c r="O616" s="33">
        <v>350500</v>
      </c>
      <c r="P616" s="33">
        <f t="shared" si="9"/>
        <v>95.898656597991732</v>
      </c>
      <c r="Q616" s="119"/>
      <c r="R616" s="120"/>
      <c r="S616" s="120"/>
      <c r="T616" s="17">
        <v>60915</v>
      </c>
      <c r="U616" s="18">
        <v>58400</v>
      </c>
      <c r="V616" s="18">
        <v>18430</v>
      </c>
      <c r="W616" s="18">
        <v>60915</v>
      </c>
      <c r="X616" s="18">
        <v>73490</v>
      </c>
      <c r="Y616" s="18">
        <v>58400</v>
      </c>
      <c r="Z616" s="18">
        <v>58400</v>
      </c>
      <c r="AA616" s="18">
        <v>20350</v>
      </c>
      <c r="AB616" s="18">
        <v>60915</v>
      </c>
      <c r="AC616" s="18">
        <v>60915</v>
      </c>
      <c r="AD616" s="18">
        <v>58400.19</v>
      </c>
      <c r="AE616" s="18">
        <v>58399.81</v>
      </c>
      <c r="AF616" s="16" t="s">
        <v>0</v>
      </c>
    </row>
    <row r="617" spans="1:32" ht="22.5" x14ac:dyDescent="0.2">
      <c r="A617" s="29" t="s">
        <v>1</v>
      </c>
      <c r="B617" s="116" t="s">
        <v>1</v>
      </c>
      <c r="C617" s="116"/>
      <c r="D617" s="116"/>
      <c r="E617" s="116"/>
      <c r="F617" s="116"/>
      <c r="G617" s="116"/>
      <c r="H617" s="116"/>
      <c r="I617" s="30">
        <v>609</v>
      </c>
      <c r="J617" s="31">
        <v>10</v>
      </c>
      <c r="K617" s="31">
        <v>3</v>
      </c>
      <c r="L617" s="32" t="s">
        <v>115</v>
      </c>
      <c r="M617" s="30" t="s">
        <v>2</v>
      </c>
      <c r="N617" s="33">
        <v>5519.75</v>
      </c>
      <c r="O617" s="33">
        <v>4823.6400000000003</v>
      </c>
      <c r="P617" s="33">
        <f t="shared" si="9"/>
        <v>87.388740432084788</v>
      </c>
      <c r="Q617" s="119"/>
      <c r="R617" s="120"/>
      <c r="S617" s="120"/>
      <c r="T617" s="17">
        <v>915</v>
      </c>
      <c r="U617" s="18">
        <v>806.34</v>
      </c>
      <c r="V617" s="18">
        <v>320.25</v>
      </c>
      <c r="W617" s="18">
        <v>915</v>
      </c>
      <c r="X617" s="18">
        <v>1480.85</v>
      </c>
      <c r="Y617" s="18">
        <v>813.54</v>
      </c>
      <c r="Z617" s="18">
        <v>806.34</v>
      </c>
      <c r="AA617" s="18">
        <v>350</v>
      </c>
      <c r="AB617" s="18">
        <v>915</v>
      </c>
      <c r="AC617" s="18">
        <v>915</v>
      </c>
      <c r="AD617" s="18">
        <v>806.53</v>
      </c>
      <c r="AE617" s="18">
        <v>806.15</v>
      </c>
      <c r="AF617" s="16" t="s">
        <v>0</v>
      </c>
    </row>
    <row r="618" spans="1:32" x14ac:dyDescent="0.2">
      <c r="A618" s="29" t="s">
        <v>93</v>
      </c>
      <c r="B618" s="116" t="s">
        <v>93</v>
      </c>
      <c r="C618" s="116"/>
      <c r="D618" s="116"/>
      <c r="E618" s="116"/>
      <c r="F618" s="116"/>
      <c r="G618" s="116"/>
      <c r="H618" s="116"/>
      <c r="I618" s="30">
        <v>609</v>
      </c>
      <c r="J618" s="31">
        <v>10</v>
      </c>
      <c r="K618" s="31">
        <v>3</v>
      </c>
      <c r="L618" s="32" t="s">
        <v>115</v>
      </c>
      <c r="M618" s="30" t="s">
        <v>94</v>
      </c>
      <c r="N618" s="33">
        <v>359970.25</v>
      </c>
      <c r="O618" s="33">
        <v>345676.36</v>
      </c>
      <c r="P618" s="33">
        <f t="shared" si="9"/>
        <v>96.029146853107989</v>
      </c>
      <c r="Q618" s="119"/>
      <c r="R618" s="120"/>
      <c r="S618" s="120"/>
      <c r="T618" s="17">
        <v>60000</v>
      </c>
      <c r="U618" s="18">
        <v>57593.66</v>
      </c>
      <c r="V618" s="18">
        <v>18109.75</v>
      </c>
      <c r="W618" s="18">
        <v>60000</v>
      </c>
      <c r="X618" s="18">
        <v>72009.149999999994</v>
      </c>
      <c r="Y618" s="18">
        <v>57586.46</v>
      </c>
      <c r="Z618" s="18">
        <v>57593.66</v>
      </c>
      <c r="AA618" s="18">
        <v>20000</v>
      </c>
      <c r="AB618" s="18">
        <v>60000</v>
      </c>
      <c r="AC618" s="18">
        <v>60000</v>
      </c>
      <c r="AD618" s="18">
        <v>57593.66</v>
      </c>
      <c r="AE618" s="18">
        <v>57593.66</v>
      </c>
      <c r="AF618" s="16" t="s">
        <v>0</v>
      </c>
    </row>
    <row r="619" spans="1:32" x14ac:dyDescent="0.2">
      <c r="A619" s="29" t="s">
        <v>97</v>
      </c>
      <c r="B619" s="116" t="s">
        <v>98</v>
      </c>
      <c r="C619" s="116"/>
      <c r="D619" s="116"/>
      <c r="E619" s="116"/>
      <c r="F619" s="116"/>
      <c r="G619" s="116"/>
      <c r="H619" s="116"/>
      <c r="I619" s="30">
        <v>609</v>
      </c>
      <c r="J619" s="31">
        <v>10</v>
      </c>
      <c r="K619" s="31">
        <v>3</v>
      </c>
      <c r="L619" s="32" t="s">
        <v>98</v>
      </c>
      <c r="M619" s="30" t="s">
        <v>0</v>
      </c>
      <c r="N619" s="33">
        <v>50000</v>
      </c>
      <c r="O619" s="33">
        <v>50000</v>
      </c>
      <c r="P619" s="33">
        <f t="shared" si="9"/>
        <v>100</v>
      </c>
      <c r="Q619" s="119"/>
      <c r="R619" s="120"/>
      <c r="S619" s="120"/>
      <c r="T619" s="17">
        <v>0</v>
      </c>
      <c r="U619" s="18">
        <v>0</v>
      </c>
      <c r="V619" s="18">
        <v>0</v>
      </c>
      <c r="W619" s="18">
        <v>0</v>
      </c>
      <c r="X619" s="18">
        <v>0</v>
      </c>
      <c r="Y619" s="18">
        <v>0</v>
      </c>
      <c r="Z619" s="18">
        <v>0</v>
      </c>
      <c r="AA619" s="18">
        <v>0</v>
      </c>
      <c r="AB619" s="18">
        <v>0</v>
      </c>
      <c r="AC619" s="18">
        <v>0</v>
      </c>
      <c r="AD619" s="18">
        <v>8172.32</v>
      </c>
      <c r="AE619" s="18">
        <v>41827.68</v>
      </c>
      <c r="AF619" s="16" t="s">
        <v>0</v>
      </c>
    </row>
    <row r="620" spans="1:32" ht="22.5" x14ac:dyDescent="0.2">
      <c r="A620" s="29" t="s">
        <v>113</v>
      </c>
      <c r="B620" s="116" t="s">
        <v>112</v>
      </c>
      <c r="C620" s="116"/>
      <c r="D620" s="116"/>
      <c r="E620" s="116"/>
      <c r="F620" s="116"/>
      <c r="G620" s="116"/>
      <c r="H620" s="116"/>
      <c r="I620" s="30">
        <v>609</v>
      </c>
      <c r="J620" s="31">
        <v>10</v>
      </c>
      <c r="K620" s="31">
        <v>3</v>
      </c>
      <c r="L620" s="32" t="s">
        <v>112</v>
      </c>
      <c r="M620" s="30" t="s">
        <v>0</v>
      </c>
      <c r="N620" s="33">
        <v>50000</v>
      </c>
      <c r="O620" s="33">
        <v>50000</v>
      </c>
      <c r="P620" s="33">
        <f t="shared" si="9"/>
        <v>100</v>
      </c>
      <c r="Q620" s="119"/>
      <c r="R620" s="120"/>
      <c r="S620" s="120"/>
      <c r="T620" s="17">
        <v>0</v>
      </c>
      <c r="U620" s="18">
        <v>0</v>
      </c>
      <c r="V620" s="18">
        <v>0</v>
      </c>
      <c r="W620" s="18">
        <v>0</v>
      </c>
      <c r="X620" s="18">
        <v>0</v>
      </c>
      <c r="Y620" s="18">
        <v>0</v>
      </c>
      <c r="Z620" s="18">
        <v>0</v>
      </c>
      <c r="AA620" s="18">
        <v>0</v>
      </c>
      <c r="AB620" s="18">
        <v>0</v>
      </c>
      <c r="AC620" s="18">
        <v>0</v>
      </c>
      <c r="AD620" s="18">
        <v>8172.32</v>
      </c>
      <c r="AE620" s="18">
        <v>41827.68</v>
      </c>
      <c r="AF620" s="16" t="s">
        <v>0</v>
      </c>
    </row>
    <row r="621" spans="1:32" x14ac:dyDescent="0.2">
      <c r="A621" s="29" t="s">
        <v>93</v>
      </c>
      <c r="B621" s="116" t="s">
        <v>93</v>
      </c>
      <c r="C621" s="116"/>
      <c r="D621" s="116"/>
      <c r="E621" s="116"/>
      <c r="F621" s="116"/>
      <c r="G621" s="116"/>
      <c r="H621" s="116"/>
      <c r="I621" s="30">
        <v>609</v>
      </c>
      <c r="J621" s="31">
        <v>10</v>
      </c>
      <c r="K621" s="31">
        <v>3</v>
      </c>
      <c r="L621" s="32" t="s">
        <v>112</v>
      </c>
      <c r="M621" s="30" t="s">
        <v>94</v>
      </c>
      <c r="N621" s="33">
        <v>50000</v>
      </c>
      <c r="O621" s="33">
        <v>50000</v>
      </c>
      <c r="P621" s="33">
        <f t="shared" si="9"/>
        <v>100</v>
      </c>
      <c r="Q621" s="119"/>
      <c r="R621" s="120"/>
      <c r="S621" s="120"/>
      <c r="T621" s="17">
        <v>0</v>
      </c>
      <c r="U621" s="18">
        <v>0</v>
      </c>
      <c r="V621" s="18">
        <v>0</v>
      </c>
      <c r="W621" s="18">
        <v>0</v>
      </c>
      <c r="X621" s="18">
        <v>0</v>
      </c>
      <c r="Y621" s="18">
        <v>0</v>
      </c>
      <c r="Z621" s="18">
        <v>0</v>
      </c>
      <c r="AA621" s="18">
        <v>0</v>
      </c>
      <c r="AB621" s="18">
        <v>0</v>
      </c>
      <c r="AC621" s="18">
        <v>0</v>
      </c>
      <c r="AD621" s="18">
        <v>8172.32</v>
      </c>
      <c r="AE621" s="18">
        <v>41827.68</v>
      </c>
      <c r="AF621" s="16" t="s">
        <v>0</v>
      </c>
    </row>
    <row r="622" spans="1:32" x14ac:dyDescent="0.2">
      <c r="A622" s="29" t="s">
        <v>111</v>
      </c>
      <c r="B622" s="116" t="s">
        <v>111</v>
      </c>
      <c r="C622" s="116"/>
      <c r="D622" s="116"/>
      <c r="E622" s="116"/>
      <c r="F622" s="116"/>
      <c r="G622" s="116"/>
      <c r="H622" s="116"/>
      <c r="I622" s="30">
        <v>609</v>
      </c>
      <c r="J622" s="31">
        <v>10</v>
      </c>
      <c r="K622" s="31">
        <v>4</v>
      </c>
      <c r="L622" s="32" t="s">
        <v>0</v>
      </c>
      <c r="M622" s="30" t="s">
        <v>0</v>
      </c>
      <c r="N622" s="33">
        <v>21387900</v>
      </c>
      <c r="O622" s="33">
        <v>12824216.18</v>
      </c>
      <c r="P622" s="33">
        <f t="shared" si="9"/>
        <v>59.960146531450022</v>
      </c>
      <c r="Q622" s="119"/>
      <c r="R622" s="120"/>
      <c r="S622" s="120"/>
      <c r="T622" s="17">
        <v>1600000</v>
      </c>
      <c r="U622" s="18">
        <v>2222544.84</v>
      </c>
      <c r="V622" s="18">
        <v>711720</v>
      </c>
      <c r="W622" s="18">
        <v>2233270</v>
      </c>
      <c r="X622" s="18">
        <v>10660358.93</v>
      </c>
      <c r="Y622" s="18">
        <v>2253804.96</v>
      </c>
      <c r="Z622" s="18">
        <v>2190272.25</v>
      </c>
      <c r="AA622" s="18">
        <v>1345000</v>
      </c>
      <c r="AB622" s="18">
        <v>1400000</v>
      </c>
      <c r="AC622" s="18">
        <v>1400000</v>
      </c>
      <c r="AD622" s="18">
        <v>1956721.05</v>
      </c>
      <c r="AE622" s="18">
        <v>2104197.9700000002</v>
      </c>
      <c r="AF622" s="16" t="s">
        <v>0</v>
      </c>
    </row>
    <row r="623" spans="1:32" ht="22.5" x14ac:dyDescent="0.2">
      <c r="A623" s="29" t="s">
        <v>90</v>
      </c>
      <c r="B623" s="116" t="s">
        <v>91</v>
      </c>
      <c r="C623" s="116"/>
      <c r="D623" s="116"/>
      <c r="E623" s="116"/>
      <c r="F623" s="116"/>
      <c r="G623" s="116"/>
      <c r="H623" s="116"/>
      <c r="I623" s="30">
        <v>609</v>
      </c>
      <c r="J623" s="31">
        <v>10</v>
      </c>
      <c r="K623" s="31">
        <v>4</v>
      </c>
      <c r="L623" s="32" t="s">
        <v>91</v>
      </c>
      <c r="M623" s="30" t="s">
        <v>0</v>
      </c>
      <c r="N623" s="33">
        <v>21387900</v>
      </c>
      <c r="O623" s="33">
        <v>12824216.18</v>
      </c>
      <c r="P623" s="33">
        <f t="shared" si="9"/>
        <v>59.960146531450022</v>
      </c>
      <c r="Q623" s="119"/>
      <c r="R623" s="120"/>
      <c r="S623" s="120"/>
      <c r="T623" s="17">
        <v>1600000</v>
      </c>
      <c r="U623" s="18">
        <v>2222544.84</v>
      </c>
      <c r="V623" s="18">
        <v>711720</v>
      </c>
      <c r="W623" s="18">
        <v>2233270</v>
      </c>
      <c r="X623" s="18">
        <v>10660358.93</v>
      </c>
      <c r="Y623" s="18">
        <v>2253804.96</v>
      </c>
      <c r="Z623" s="18">
        <v>2190272.25</v>
      </c>
      <c r="AA623" s="18">
        <v>1345000</v>
      </c>
      <c r="AB623" s="18">
        <v>1400000</v>
      </c>
      <c r="AC623" s="18">
        <v>1400000</v>
      </c>
      <c r="AD623" s="18">
        <v>1956721.05</v>
      </c>
      <c r="AE623" s="18">
        <v>2104197.9700000002</v>
      </c>
      <c r="AF623" s="16" t="s">
        <v>0</v>
      </c>
    </row>
    <row r="624" spans="1:32" ht="22.5" x14ac:dyDescent="0.2">
      <c r="A624" s="29" t="s">
        <v>109</v>
      </c>
      <c r="B624" s="116" t="s">
        <v>110</v>
      </c>
      <c r="C624" s="116"/>
      <c r="D624" s="116"/>
      <c r="E624" s="116"/>
      <c r="F624" s="116"/>
      <c r="G624" s="116"/>
      <c r="H624" s="116"/>
      <c r="I624" s="30">
        <v>609</v>
      </c>
      <c r="J624" s="31">
        <v>10</v>
      </c>
      <c r="K624" s="31">
        <v>4</v>
      </c>
      <c r="L624" s="32" t="s">
        <v>110</v>
      </c>
      <c r="M624" s="30" t="s">
        <v>0</v>
      </c>
      <c r="N624" s="33">
        <v>21387900</v>
      </c>
      <c r="O624" s="33">
        <v>12824216.18</v>
      </c>
      <c r="P624" s="33">
        <f t="shared" si="9"/>
        <v>59.960146531450022</v>
      </c>
      <c r="Q624" s="119"/>
      <c r="R624" s="120"/>
      <c r="S624" s="120"/>
      <c r="T624" s="17">
        <v>1600000</v>
      </c>
      <c r="U624" s="18">
        <v>2222544.84</v>
      </c>
      <c r="V624" s="18">
        <v>711720</v>
      </c>
      <c r="W624" s="18">
        <v>2233270</v>
      </c>
      <c r="X624" s="18">
        <v>10660358.93</v>
      </c>
      <c r="Y624" s="18">
        <v>2253804.96</v>
      </c>
      <c r="Z624" s="18">
        <v>2190272.25</v>
      </c>
      <c r="AA624" s="18">
        <v>1345000</v>
      </c>
      <c r="AB624" s="18">
        <v>1400000</v>
      </c>
      <c r="AC624" s="18">
        <v>1400000</v>
      </c>
      <c r="AD624" s="18">
        <v>1956721.05</v>
      </c>
      <c r="AE624" s="18">
        <v>2104197.9700000002</v>
      </c>
      <c r="AF624" s="16" t="s">
        <v>0</v>
      </c>
    </row>
    <row r="625" spans="1:32" ht="22.5" x14ac:dyDescent="0.2">
      <c r="A625" s="29" t="s">
        <v>107</v>
      </c>
      <c r="B625" s="116" t="s">
        <v>108</v>
      </c>
      <c r="C625" s="116"/>
      <c r="D625" s="116"/>
      <c r="E625" s="116"/>
      <c r="F625" s="116"/>
      <c r="G625" s="116"/>
      <c r="H625" s="116"/>
      <c r="I625" s="30">
        <v>609</v>
      </c>
      <c r="J625" s="31">
        <v>10</v>
      </c>
      <c r="K625" s="31">
        <v>4</v>
      </c>
      <c r="L625" s="32" t="s">
        <v>108</v>
      </c>
      <c r="M625" s="30" t="s">
        <v>0</v>
      </c>
      <c r="N625" s="33">
        <v>5100000</v>
      </c>
      <c r="O625" s="33">
        <v>4579920</v>
      </c>
      <c r="P625" s="33">
        <f t="shared" si="9"/>
        <v>89.802352941176466</v>
      </c>
      <c r="Q625" s="119"/>
      <c r="R625" s="120"/>
      <c r="S625" s="120"/>
      <c r="T625" s="17">
        <v>800000</v>
      </c>
      <c r="U625" s="18">
        <v>800216</v>
      </c>
      <c r="V625" s="18">
        <v>1720</v>
      </c>
      <c r="W625" s="18">
        <v>902780</v>
      </c>
      <c r="X625" s="18">
        <v>1220192</v>
      </c>
      <c r="Y625" s="18">
        <v>800072</v>
      </c>
      <c r="Z625" s="18">
        <v>829568</v>
      </c>
      <c r="AA625" s="18">
        <v>500000</v>
      </c>
      <c r="AB625" s="18">
        <v>600000</v>
      </c>
      <c r="AC625" s="18">
        <v>600000</v>
      </c>
      <c r="AD625" s="18">
        <v>749968</v>
      </c>
      <c r="AE625" s="18">
        <v>699984</v>
      </c>
      <c r="AF625" s="16" t="s">
        <v>0</v>
      </c>
    </row>
    <row r="626" spans="1:32" x14ac:dyDescent="0.2">
      <c r="A626" s="29" t="s">
        <v>106</v>
      </c>
      <c r="B626" s="116" t="s">
        <v>105</v>
      </c>
      <c r="C626" s="116"/>
      <c r="D626" s="116"/>
      <c r="E626" s="116"/>
      <c r="F626" s="116"/>
      <c r="G626" s="116"/>
      <c r="H626" s="116"/>
      <c r="I626" s="30">
        <v>609</v>
      </c>
      <c r="J626" s="31">
        <v>10</v>
      </c>
      <c r="K626" s="31">
        <v>4</v>
      </c>
      <c r="L626" s="32" t="s">
        <v>105</v>
      </c>
      <c r="M626" s="30" t="s">
        <v>0</v>
      </c>
      <c r="N626" s="33">
        <v>5100000</v>
      </c>
      <c r="O626" s="33">
        <v>4579920</v>
      </c>
      <c r="P626" s="33">
        <f t="shared" si="9"/>
        <v>89.802352941176466</v>
      </c>
      <c r="Q626" s="119"/>
      <c r="R626" s="120"/>
      <c r="S626" s="120"/>
      <c r="T626" s="17">
        <v>800000</v>
      </c>
      <c r="U626" s="18">
        <v>800216</v>
      </c>
      <c r="V626" s="18">
        <v>1720</v>
      </c>
      <c r="W626" s="18">
        <v>800000</v>
      </c>
      <c r="X626" s="18">
        <v>1220192</v>
      </c>
      <c r="Y626" s="18">
        <v>800072</v>
      </c>
      <c r="Z626" s="18">
        <v>829568</v>
      </c>
      <c r="AA626" s="18">
        <v>500000</v>
      </c>
      <c r="AB626" s="18">
        <v>600000</v>
      </c>
      <c r="AC626" s="18">
        <v>600000</v>
      </c>
      <c r="AD626" s="18">
        <v>749968</v>
      </c>
      <c r="AE626" s="18">
        <v>699984</v>
      </c>
      <c r="AF626" s="16" t="s">
        <v>0</v>
      </c>
    </row>
    <row r="627" spans="1:32" x14ac:dyDescent="0.2">
      <c r="A627" s="29" t="s">
        <v>93</v>
      </c>
      <c r="B627" s="116" t="s">
        <v>93</v>
      </c>
      <c r="C627" s="116"/>
      <c r="D627" s="116"/>
      <c r="E627" s="116"/>
      <c r="F627" s="116"/>
      <c r="G627" s="116"/>
      <c r="H627" s="116"/>
      <c r="I627" s="30">
        <v>609</v>
      </c>
      <c r="J627" s="31">
        <v>10</v>
      </c>
      <c r="K627" s="31">
        <v>4</v>
      </c>
      <c r="L627" s="32" t="s">
        <v>105</v>
      </c>
      <c r="M627" s="30" t="s">
        <v>94</v>
      </c>
      <c r="N627" s="33">
        <v>5100000</v>
      </c>
      <c r="O627" s="33">
        <v>4579920</v>
      </c>
      <c r="P627" s="33">
        <f t="shared" si="9"/>
        <v>89.802352941176466</v>
      </c>
      <c r="Q627" s="119"/>
      <c r="R627" s="120"/>
      <c r="S627" s="120"/>
      <c r="T627" s="17">
        <v>800000</v>
      </c>
      <c r="U627" s="18">
        <v>800216</v>
      </c>
      <c r="V627" s="18">
        <v>1720</v>
      </c>
      <c r="W627" s="18">
        <v>800000</v>
      </c>
      <c r="X627" s="18">
        <v>1220192</v>
      </c>
      <c r="Y627" s="18">
        <v>800072</v>
      </c>
      <c r="Z627" s="18">
        <v>829568</v>
      </c>
      <c r="AA627" s="18">
        <v>500000</v>
      </c>
      <c r="AB627" s="18">
        <v>600000</v>
      </c>
      <c r="AC627" s="18">
        <v>600000</v>
      </c>
      <c r="AD627" s="18">
        <v>749968</v>
      </c>
      <c r="AE627" s="18">
        <v>699984</v>
      </c>
      <c r="AF627" s="16" t="s">
        <v>0</v>
      </c>
    </row>
    <row r="628" spans="1:32" ht="33.75" x14ac:dyDescent="0.2">
      <c r="A628" s="29" t="s">
        <v>103</v>
      </c>
      <c r="B628" s="116" t="s">
        <v>104</v>
      </c>
      <c r="C628" s="116"/>
      <c r="D628" s="116"/>
      <c r="E628" s="116"/>
      <c r="F628" s="116"/>
      <c r="G628" s="116"/>
      <c r="H628" s="116"/>
      <c r="I628" s="30">
        <v>609</v>
      </c>
      <c r="J628" s="31">
        <v>10</v>
      </c>
      <c r="K628" s="31">
        <v>4</v>
      </c>
      <c r="L628" s="32" t="s">
        <v>104</v>
      </c>
      <c r="M628" s="30" t="s">
        <v>0</v>
      </c>
      <c r="N628" s="33">
        <v>6304000</v>
      </c>
      <c r="O628" s="33">
        <v>3430916.9</v>
      </c>
      <c r="P628" s="33">
        <f t="shared" si="9"/>
        <v>54.424443210659902</v>
      </c>
      <c r="Q628" s="119"/>
      <c r="R628" s="120"/>
      <c r="S628" s="120"/>
      <c r="T628" s="17">
        <v>800000</v>
      </c>
      <c r="U628" s="18">
        <v>580878.21</v>
      </c>
      <c r="V628" s="18">
        <v>710000</v>
      </c>
      <c r="W628" s="18">
        <v>800000</v>
      </c>
      <c r="X628" s="18">
        <v>3531920.4</v>
      </c>
      <c r="Y628" s="18">
        <v>736694.24</v>
      </c>
      <c r="Z628" s="18">
        <v>465816.03</v>
      </c>
      <c r="AA628" s="18">
        <v>845000</v>
      </c>
      <c r="AB628" s="18">
        <v>800000</v>
      </c>
      <c r="AC628" s="18">
        <v>800000</v>
      </c>
      <c r="AD628" s="18">
        <v>471015.87</v>
      </c>
      <c r="AE628" s="18">
        <v>517675.25</v>
      </c>
      <c r="AF628" s="16" t="s">
        <v>0</v>
      </c>
    </row>
    <row r="629" spans="1:32" ht="78.75" x14ac:dyDescent="0.2">
      <c r="A629" s="29" t="s">
        <v>102</v>
      </c>
      <c r="B629" s="116" t="s">
        <v>101</v>
      </c>
      <c r="C629" s="116"/>
      <c r="D629" s="116"/>
      <c r="E629" s="116"/>
      <c r="F629" s="116"/>
      <c r="G629" s="116"/>
      <c r="H629" s="116"/>
      <c r="I629" s="30">
        <v>609</v>
      </c>
      <c r="J629" s="31">
        <v>10</v>
      </c>
      <c r="K629" s="31">
        <v>4</v>
      </c>
      <c r="L629" s="32" t="s">
        <v>101</v>
      </c>
      <c r="M629" s="30" t="s">
        <v>0</v>
      </c>
      <c r="N629" s="33">
        <v>5306000</v>
      </c>
      <c r="O629" s="33">
        <v>3306970.86</v>
      </c>
      <c r="P629" s="33">
        <f t="shared" si="9"/>
        <v>62.325119864304554</v>
      </c>
      <c r="Q629" s="119"/>
      <c r="R629" s="120"/>
      <c r="S629" s="120"/>
      <c r="T629" s="17">
        <v>800000</v>
      </c>
      <c r="U629" s="18">
        <v>580878.21</v>
      </c>
      <c r="V629" s="18">
        <v>710000</v>
      </c>
      <c r="W629" s="18">
        <v>800000</v>
      </c>
      <c r="X629" s="18">
        <v>2617612.86</v>
      </c>
      <c r="Y629" s="18">
        <v>653001.78</v>
      </c>
      <c r="Z629" s="18">
        <v>465816.03</v>
      </c>
      <c r="AA629" s="18">
        <v>845000</v>
      </c>
      <c r="AB629" s="18">
        <v>800000</v>
      </c>
      <c r="AC629" s="18">
        <v>800000</v>
      </c>
      <c r="AD629" s="18">
        <v>471015.87</v>
      </c>
      <c r="AE629" s="18">
        <v>517675.25</v>
      </c>
      <c r="AF629" s="16" t="s">
        <v>0</v>
      </c>
    </row>
    <row r="630" spans="1:32" ht="22.5" x14ac:dyDescent="0.2">
      <c r="A630" s="29" t="s">
        <v>1</v>
      </c>
      <c r="B630" s="116" t="s">
        <v>1</v>
      </c>
      <c r="C630" s="116"/>
      <c r="D630" s="116"/>
      <c r="E630" s="116"/>
      <c r="F630" s="116"/>
      <c r="G630" s="116"/>
      <c r="H630" s="116"/>
      <c r="I630" s="30">
        <v>609</v>
      </c>
      <c r="J630" s="31">
        <v>10</v>
      </c>
      <c r="K630" s="31">
        <v>4</v>
      </c>
      <c r="L630" s="32" t="s">
        <v>101</v>
      </c>
      <c r="M630" s="30" t="s">
        <v>2</v>
      </c>
      <c r="N630" s="33">
        <v>45000</v>
      </c>
      <c r="O630" s="33">
        <v>0</v>
      </c>
      <c r="P630" s="33">
        <f t="shared" si="9"/>
        <v>0</v>
      </c>
      <c r="Q630" s="119"/>
      <c r="R630" s="120"/>
      <c r="S630" s="120"/>
      <c r="T630" s="17">
        <v>0</v>
      </c>
      <c r="U630" s="18">
        <v>0</v>
      </c>
      <c r="V630" s="18">
        <v>0</v>
      </c>
      <c r="W630" s="18">
        <v>0</v>
      </c>
      <c r="X630" s="18">
        <v>45000</v>
      </c>
      <c r="Y630" s="18">
        <v>0</v>
      </c>
      <c r="Z630" s="18">
        <v>0</v>
      </c>
      <c r="AA630" s="18">
        <v>45000</v>
      </c>
      <c r="AB630" s="18">
        <v>0</v>
      </c>
      <c r="AC630" s="18">
        <v>0</v>
      </c>
      <c r="AD630" s="18">
        <v>0</v>
      </c>
      <c r="AE630" s="18">
        <v>0</v>
      </c>
      <c r="AF630" s="16" t="s">
        <v>0</v>
      </c>
    </row>
    <row r="631" spans="1:32" x14ac:dyDescent="0.2">
      <c r="A631" s="29" t="s">
        <v>93</v>
      </c>
      <c r="B631" s="116" t="s">
        <v>93</v>
      </c>
      <c r="C631" s="116"/>
      <c r="D631" s="116"/>
      <c r="E631" s="116"/>
      <c r="F631" s="116"/>
      <c r="G631" s="116"/>
      <c r="H631" s="116"/>
      <c r="I631" s="30">
        <v>609</v>
      </c>
      <c r="J631" s="31">
        <v>10</v>
      </c>
      <c r="K631" s="31">
        <v>4</v>
      </c>
      <c r="L631" s="32" t="s">
        <v>101</v>
      </c>
      <c r="M631" s="30" t="s">
        <v>94</v>
      </c>
      <c r="N631" s="33">
        <v>5261000</v>
      </c>
      <c r="O631" s="33">
        <v>3306970.86</v>
      </c>
      <c r="P631" s="33">
        <f t="shared" si="9"/>
        <v>62.858218209465875</v>
      </c>
      <c r="Q631" s="119"/>
      <c r="R631" s="120"/>
      <c r="S631" s="120"/>
      <c r="T631" s="17">
        <v>800000</v>
      </c>
      <c r="U631" s="18">
        <v>580878.21</v>
      </c>
      <c r="V631" s="18">
        <v>710000</v>
      </c>
      <c r="W631" s="18">
        <v>800000</v>
      </c>
      <c r="X631" s="18">
        <v>2572612.86</v>
      </c>
      <c r="Y631" s="18">
        <v>653001.78</v>
      </c>
      <c r="Z631" s="18">
        <v>465816.03</v>
      </c>
      <c r="AA631" s="18">
        <v>800000</v>
      </c>
      <c r="AB631" s="18">
        <v>800000</v>
      </c>
      <c r="AC631" s="18">
        <v>800000</v>
      </c>
      <c r="AD631" s="18">
        <v>471015.87</v>
      </c>
      <c r="AE631" s="18">
        <v>517675.25</v>
      </c>
      <c r="AF631" s="16" t="s">
        <v>0</v>
      </c>
    </row>
    <row r="632" spans="1:32" ht="33.75" x14ac:dyDescent="0.2">
      <c r="A632" s="29" t="s">
        <v>100</v>
      </c>
      <c r="B632" s="116" t="s">
        <v>99</v>
      </c>
      <c r="C632" s="116"/>
      <c r="D632" s="116"/>
      <c r="E632" s="116"/>
      <c r="F632" s="116"/>
      <c r="G632" s="116"/>
      <c r="H632" s="116"/>
      <c r="I632" s="30">
        <v>609</v>
      </c>
      <c r="J632" s="31">
        <v>10</v>
      </c>
      <c r="K632" s="31">
        <v>4</v>
      </c>
      <c r="L632" s="32" t="s">
        <v>99</v>
      </c>
      <c r="M632" s="30" t="s">
        <v>0</v>
      </c>
      <c r="N632" s="33">
        <v>998000</v>
      </c>
      <c r="O632" s="33">
        <v>123946.04</v>
      </c>
      <c r="P632" s="33">
        <f t="shared" si="9"/>
        <v>12.419442885771542</v>
      </c>
      <c r="Q632" s="119"/>
      <c r="R632" s="120"/>
      <c r="S632" s="120"/>
      <c r="T632" s="17">
        <v>0</v>
      </c>
      <c r="U632" s="18">
        <v>0</v>
      </c>
      <c r="V632" s="18">
        <v>0</v>
      </c>
      <c r="W632" s="18">
        <v>0</v>
      </c>
      <c r="X632" s="18">
        <v>914307.54</v>
      </c>
      <c r="Y632" s="18">
        <v>83692.460000000006</v>
      </c>
      <c r="Z632" s="18">
        <v>0</v>
      </c>
      <c r="AA632" s="18">
        <v>0</v>
      </c>
      <c r="AB632" s="18">
        <v>0</v>
      </c>
      <c r="AC632" s="18">
        <v>0</v>
      </c>
      <c r="AD632" s="18">
        <v>0</v>
      </c>
      <c r="AE632" s="18">
        <v>0</v>
      </c>
      <c r="AF632" s="16" t="s">
        <v>0</v>
      </c>
    </row>
    <row r="633" spans="1:32" ht="22.5" x14ac:dyDescent="0.2">
      <c r="A633" s="29" t="s">
        <v>1</v>
      </c>
      <c r="B633" s="116" t="s">
        <v>1</v>
      </c>
      <c r="C633" s="116"/>
      <c r="D633" s="116"/>
      <c r="E633" s="116"/>
      <c r="F633" s="116"/>
      <c r="G633" s="116"/>
      <c r="H633" s="116"/>
      <c r="I633" s="30">
        <v>609</v>
      </c>
      <c r="J633" s="31">
        <v>10</v>
      </c>
      <c r="K633" s="31">
        <v>4</v>
      </c>
      <c r="L633" s="32" t="s">
        <v>99</v>
      </c>
      <c r="M633" s="30" t="s">
        <v>2</v>
      </c>
      <c r="N633" s="33">
        <v>10000</v>
      </c>
      <c r="O633" s="33">
        <v>1227.19</v>
      </c>
      <c r="P633" s="33">
        <f t="shared" si="9"/>
        <v>12.2719</v>
      </c>
      <c r="Q633" s="119"/>
      <c r="R633" s="120"/>
      <c r="S633" s="120"/>
      <c r="T633" s="17">
        <v>0</v>
      </c>
      <c r="U633" s="18">
        <v>0</v>
      </c>
      <c r="V633" s="18">
        <v>0</v>
      </c>
      <c r="W633" s="18">
        <v>0</v>
      </c>
      <c r="X633" s="18">
        <v>9171.36</v>
      </c>
      <c r="Y633" s="18">
        <v>828.64</v>
      </c>
      <c r="Z633" s="18">
        <v>0</v>
      </c>
      <c r="AA633" s="18">
        <v>0</v>
      </c>
      <c r="AB633" s="18">
        <v>0</v>
      </c>
      <c r="AC633" s="18">
        <v>0</v>
      </c>
      <c r="AD633" s="18">
        <v>0</v>
      </c>
      <c r="AE633" s="18">
        <v>0</v>
      </c>
      <c r="AF633" s="16" t="s">
        <v>0</v>
      </c>
    </row>
    <row r="634" spans="1:32" ht="22.5" x14ac:dyDescent="0.2">
      <c r="A634" s="29" t="s">
        <v>39</v>
      </c>
      <c r="B634" s="116" t="s">
        <v>39</v>
      </c>
      <c r="C634" s="116"/>
      <c r="D634" s="116"/>
      <c r="E634" s="116"/>
      <c r="F634" s="116"/>
      <c r="G634" s="116"/>
      <c r="H634" s="116"/>
      <c r="I634" s="30">
        <v>609</v>
      </c>
      <c r="J634" s="31">
        <v>10</v>
      </c>
      <c r="K634" s="31">
        <v>4</v>
      </c>
      <c r="L634" s="32" t="s">
        <v>99</v>
      </c>
      <c r="M634" s="30" t="s">
        <v>40</v>
      </c>
      <c r="N634" s="33">
        <v>988000</v>
      </c>
      <c r="O634" s="33">
        <v>122718.85</v>
      </c>
      <c r="P634" s="33">
        <f t="shared" si="9"/>
        <v>12.420936234817814</v>
      </c>
      <c r="Q634" s="119"/>
      <c r="R634" s="120"/>
      <c r="S634" s="120"/>
      <c r="T634" s="17">
        <v>0</v>
      </c>
      <c r="U634" s="18">
        <v>0</v>
      </c>
      <c r="V634" s="18">
        <v>0</v>
      </c>
      <c r="W634" s="18">
        <v>0</v>
      </c>
      <c r="X634" s="18">
        <v>905136.18</v>
      </c>
      <c r="Y634" s="18">
        <v>82863.820000000007</v>
      </c>
      <c r="Z634" s="18">
        <v>0</v>
      </c>
      <c r="AA634" s="18">
        <v>0</v>
      </c>
      <c r="AB634" s="18">
        <v>0</v>
      </c>
      <c r="AC634" s="18">
        <v>0</v>
      </c>
      <c r="AD634" s="18">
        <v>0</v>
      </c>
      <c r="AE634" s="18">
        <v>0</v>
      </c>
      <c r="AF634" s="16" t="s">
        <v>0</v>
      </c>
    </row>
    <row r="635" spans="1:32" x14ac:dyDescent="0.2">
      <c r="A635" s="29" t="s">
        <v>97</v>
      </c>
      <c r="B635" s="116" t="s">
        <v>98</v>
      </c>
      <c r="C635" s="116"/>
      <c r="D635" s="116"/>
      <c r="E635" s="116"/>
      <c r="F635" s="116"/>
      <c r="G635" s="116"/>
      <c r="H635" s="116"/>
      <c r="I635" s="30">
        <v>609</v>
      </c>
      <c r="J635" s="31">
        <v>10</v>
      </c>
      <c r="K635" s="31">
        <v>4</v>
      </c>
      <c r="L635" s="32" t="s">
        <v>98</v>
      </c>
      <c r="M635" s="30" t="s">
        <v>0</v>
      </c>
      <c r="N635" s="33">
        <v>9983900</v>
      </c>
      <c r="O635" s="33">
        <v>4813379.28</v>
      </c>
      <c r="P635" s="33">
        <f t="shared" si="9"/>
        <v>48.211413175212094</v>
      </c>
      <c r="Q635" s="119"/>
      <c r="R635" s="120"/>
      <c r="S635" s="120"/>
      <c r="T635" s="17">
        <v>0</v>
      </c>
      <c r="U635" s="18">
        <v>841450.63</v>
      </c>
      <c r="V635" s="18">
        <v>0</v>
      </c>
      <c r="W635" s="18">
        <v>530490</v>
      </c>
      <c r="X635" s="18">
        <v>5908246.5300000003</v>
      </c>
      <c r="Y635" s="18">
        <v>717038.72</v>
      </c>
      <c r="Z635" s="18">
        <v>894888.22</v>
      </c>
      <c r="AA635" s="18">
        <v>0</v>
      </c>
      <c r="AB635" s="18">
        <v>0</v>
      </c>
      <c r="AC635" s="18">
        <v>0</v>
      </c>
      <c r="AD635" s="18">
        <v>735737.18</v>
      </c>
      <c r="AE635" s="18">
        <v>886538.72</v>
      </c>
      <c r="AF635" s="16" t="s">
        <v>0</v>
      </c>
    </row>
    <row r="636" spans="1:32" ht="33.75" x14ac:dyDescent="0.2">
      <c r="A636" s="29" t="s">
        <v>96</v>
      </c>
      <c r="B636" s="116" t="s">
        <v>95</v>
      </c>
      <c r="C636" s="116"/>
      <c r="D636" s="116"/>
      <c r="E636" s="116"/>
      <c r="F636" s="116"/>
      <c r="G636" s="116"/>
      <c r="H636" s="116"/>
      <c r="I636" s="30">
        <v>609</v>
      </c>
      <c r="J636" s="31">
        <v>10</v>
      </c>
      <c r="K636" s="31">
        <v>4</v>
      </c>
      <c r="L636" s="32" t="s">
        <v>95</v>
      </c>
      <c r="M636" s="30" t="s">
        <v>0</v>
      </c>
      <c r="N636" s="33">
        <v>9983900</v>
      </c>
      <c r="O636" s="33">
        <v>4813379.28</v>
      </c>
      <c r="P636" s="33">
        <f t="shared" ref="P636:P698" si="10">O636/N636*100</f>
        <v>48.211413175212094</v>
      </c>
      <c r="Q636" s="119"/>
      <c r="R636" s="120"/>
      <c r="S636" s="120"/>
      <c r="T636" s="17">
        <v>0</v>
      </c>
      <c r="U636" s="18">
        <v>841450.63</v>
      </c>
      <c r="V636" s="18">
        <v>0</v>
      </c>
      <c r="W636" s="18">
        <v>530490</v>
      </c>
      <c r="X636" s="18">
        <v>5908246.5300000003</v>
      </c>
      <c r="Y636" s="18">
        <v>717038.72</v>
      </c>
      <c r="Z636" s="18">
        <v>894888.22</v>
      </c>
      <c r="AA636" s="18">
        <v>0</v>
      </c>
      <c r="AB636" s="18">
        <v>0</v>
      </c>
      <c r="AC636" s="18">
        <v>0</v>
      </c>
      <c r="AD636" s="18">
        <v>735737.18</v>
      </c>
      <c r="AE636" s="18">
        <v>886538.72</v>
      </c>
      <c r="AF636" s="16" t="s">
        <v>0</v>
      </c>
    </row>
    <row r="637" spans="1:32" x14ac:dyDescent="0.2">
      <c r="A637" s="29" t="s">
        <v>93</v>
      </c>
      <c r="B637" s="116" t="s">
        <v>93</v>
      </c>
      <c r="C637" s="116"/>
      <c r="D637" s="116"/>
      <c r="E637" s="116"/>
      <c r="F637" s="116"/>
      <c r="G637" s="116"/>
      <c r="H637" s="116"/>
      <c r="I637" s="30">
        <v>609</v>
      </c>
      <c r="J637" s="31">
        <v>10</v>
      </c>
      <c r="K637" s="31">
        <v>4</v>
      </c>
      <c r="L637" s="32" t="s">
        <v>95</v>
      </c>
      <c r="M637" s="30" t="s">
        <v>94</v>
      </c>
      <c r="N637" s="33">
        <v>9983900</v>
      </c>
      <c r="O637" s="33">
        <v>4813379.28</v>
      </c>
      <c r="P637" s="33">
        <f t="shared" si="10"/>
        <v>48.211413175212094</v>
      </c>
      <c r="Q637" s="119"/>
      <c r="R637" s="120"/>
      <c r="S637" s="120"/>
      <c r="T637" s="17">
        <v>0</v>
      </c>
      <c r="U637" s="18">
        <v>841450.63</v>
      </c>
      <c r="V637" s="18">
        <v>0</v>
      </c>
      <c r="W637" s="18">
        <v>530490</v>
      </c>
      <c r="X637" s="18">
        <v>5908246.5300000003</v>
      </c>
      <c r="Y637" s="18">
        <v>717038.72</v>
      </c>
      <c r="Z637" s="18">
        <v>894888.22</v>
      </c>
      <c r="AA637" s="18">
        <v>0</v>
      </c>
      <c r="AB637" s="18">
        <v>0</v>
      </c>
      <c r="AC637" s="18">
        <v>0</v>
      </c>
      <c r="AD637" s="18">
        <v>735737.18</v>
      </c>
      <c r="AE637" s="18">
        <v>886538.72</v>
      </c>
      <c r="AF637" s="16" t="s">
        <v>0</v>
      </c>
    </row>
    <row r="638" spans="1:32" x14ac:dyDescent="0.2">
      <c r="A638" s="29" t="s">
        <v>92</v>
      </c>
      <c r="B638" s="116" t="s">
        <v>92</v>
      </c>
      <c r="C638" s="116"/>
      <c r="D638" s="116"/>
      <c r="E638" s="116"/>
      <c r="F638" s="116"/>
      <c r="G638" s="116"/>
      <c r="H638" s="116"/>
      <c r="I638" s="30">
        <v>609</v>
      </c>
      <c r="J638" s="31">
        <v>10</v>
      </c>
      <c r="K638" s="31">
        <v>6</v>
      </c>
      <c r="L638" s="32" t="s">
        <v>0</v>
      </c>
      <c r="M638" s="30" t="s">
        <v>0</v>
      </c>
      <c r="N638" s="33">
        <v>5261950</v>
      </c>
      <c r="O638" s="33">
        <v>4973068.3499999996</v>
      </c>
      <c r="P638" s="33">
        <f t="shared" si="10"/>
        <v>94.509988692404903</v>
      </c>
      <c r="Q638" s="119"/>
      <c r="R638" s="120"/>
      <c r="S638" s="120"/>
      <c r="T638" s="17">
        <v>978100</v>
      </c>
      <c r="U638" s="18">
        <v>924403.8</v>
      </c>
      <c r="V638" s="18">
        <v>701490</v>
      </c>
      <c r="W638" s="18">
        <v>1060600</v>
      </c>
      <c r="X638" s="18">
        <v>1312448.3899999999</v>
      </c>
      <c r="Y638" s="18">
        <v>1056223.56</v>
      </c>
      <c r="Z638" s="18">
        <v>856608.07</v>
      </c>
      <c r="AA638" s="18">
        <v>766450</v>
      </c>
      <c r="AB638" s="18">
        <v>873840</v>
      </c>
      <c r="AC638" s="18">
        <v>875000</v>
      </c>
      <c r="AD638" s="18">
        <v>857162.05</v>
      </c>
      <c r="AE638" s="18">
        <v>255104.13</v>
      </c>
      <c r="AF638" s="16" t="s">
        <v>0</v>
      </c>
    </row>
    <row r="639" spans="1:32" ht="22.5" x14ac:dyDescent="0.2">
      <c r="A639" s="29" t="s">
        <v>90</v>
      </c>
      <c r="B639" s="116" t="s">
        <v>91</v>
      </c>
      <c r="C639" s="116"/>
      <c r="D639" s="116"/>
      <c r="E639" s="116"/>
      <c r="F639" s="116"/>
      <c r="G639" s="116"/>
      <c r="H639" s="116"/>
      <c r="I639" s="30">
        <v>609</v>
      </c>
      <c r="J639" s="31">
        <v>10</v>
      </c>
      <c r="K639" s="31">
        <v>6</v>
      </c>
      <c r="L639" s="32" t="s">
        <v>91</v>
      </c>
      <c r="M639" s="30" t="s">
        <v>0</v>
      </c>
      <c r="N639" s="33">
        <v>5261950</v>
      </c>
      <c r="O639" s="33">
        <v>4973068.3499999996</v>
      </c>
      <c r="P639" s="33">
        <f t="shared" si="10"/>
        <v>94.509988692404903</v>
      </c>
      <c r="Q639" s="119"/>
      <c r="R639" s="120"/>
      <c r="S639" s="120"/>
      <c r="T639" s="17">
        <v>978100</v>
      </c>
      <c r="U639" s="18">
        <v>924403.8</v>
      </c>
      <c r="V639" s="18">
        <v>701490</v>
      </c>
      <c r="W639" s="18">
        <v>1060600</v>
      </c>
      <c r="X639" s="18">
        <v>1312448.3899999999</v>
      </c>
      <c r="Y639" s="18">
        <v>1056223.56</v>
      </c>
      <c r="Z639" s="18">
        <v>856608.07</v>
      </c>
      <c r="AA639" s="18">
        <v>766450</v>
      </c>
      <c r="AB639" s="18">
        <v>873840</v>
      </c>
      <c r="AC639" s="18">
        <v>875000</v>
      </c>
      <c r="AD639" s="18">
        <v>857162.05</v>
      </c>
      <c r="AE639" s="18">
        <v>255104.13</v>
      </c>
      <c r="AF639" s="16" t="s">
        <v>0</v>
      </c>
    </row>
    <row r="640" spans="1:32" ht="33.75" x14ac:dyDescent="0.2">
      <c r="A640" s="29" t="s">
        <v>88</v>
      </c>
      <c r="B640" s="116" t="s">
        <v>89</v>
      </c>
      <c r="C640" s="116"/>
      <c r="D640" s="116"/>
      <c r="E640" s="116"/>
      <c r="F640" s="116"/>
      <c r="G640" s="116"/>
      <c r="H640" s="116"/>
      <c r="I640" s="30">
        <v>609</v>
      </c>
      <c r="J640" s="31">
        <v>10</v>
      </c>
      <c r="K640" s="31">
        <v>6</v>
      </c>
      <c r="L640" s="32" t="s">
        <v>89</v>
      </c>
      <c r="M640" s="30" t="s">
        <v>0</v>
      </c>
      <c r="N640" s="33">
        <v>5261950</v>
      </c>
      <c r="O640" s="33">
        <v>4973068.3499999996</v>
      </c>
      <c r="P640" s="33">
        <f t="shared" si="10"/>
        <v>94.509988692404903</v>
      </c>
      <c r="Q640" s="119"/>
      <c r="R640" s="120"/>
      <c r="S640" s="120"/>
      <c r="T640" s="17">
        <v>978100</v>
      </c>
      <c r="U640" s="18">
        <v>924403.8</v>
      </c>
      <c r="V640" s="18">
        <v>701490</v>
      </c>
      <c r="W640" s="18">
        <v>1060600</v>
      </c>
      <c r="X640" s="18">
        <v>1312448.3899999999</v>
      </c>
      <c r="Y640" s="18">
        <v>1056223.56</v>
      </c>
      <c r="Z640" s="18">
        <v>856608.07</v>
      </c>
      <c r="AA640" s="18">
        <v>766450</v>
      </c>
      <c r="AB640" s="18">
        <v>873840</v>
      </c>
      <c r="AC640" s="18">
        <v>875000</v>
      </c>
      <c r="AD640" s="18">
        <v>857162.05</v>
      </c>
      <c r="AE640" s="18">
        <v>255104.13</v>
      </c>
      <c r="AF640" s="16" t="s">
        <v>0</v>
      </c>
    </row>
    <row r="641" spans="1:32" x14ac:dyDescent="0.2">
      <c r="A641" s="29" t="s">
        <v>33</v>
      </c>
      <c r="B641" s="116" t="s">
        <v>87</v>
      </c>
      <c r="C641" s="116"/>
      <c r="D641" s="116"/>
      <c r="E641" s="116"/>
      <c r="F641" s="116"/>
      <c r="G641" s="116"/>
      <c r="H641" s="116"/>
      <c r="I641" s="30">
        <v>609</v>
      </c>
      <c r="J641" s="31">
        <v>10</v>
      </c>
      <c r="K641" s="31">
        <v>6</v>
      </c>
      <c r="L641" s="32" t="s">
        <v>87</v>
      </c>
      <c r="M641" s="30" t="s">
        <v>0</v>
      </c>
      <c r="N641" s="33">
        <v>5261950</v>
      </c>
      <c r="O641" s="33">
        <v>4973068.3499999996</v>
      </c>
      <c r="P641" s="33">
        <f t="shared" si="10"/>
        <v>94.509988692404903</v>
      </c>
      <c r="Q641" s="119"/>
      <c r="R641" s="120"/>
      <c r="S641" s="120"/>
      <c r="T641" s="17">
        <v>978100</v>
      </c>
      <c r="U641" s="18">
        <v>924403.8</v>
      </c>
      <c r="V641" s="18">
        <v>701490</v>
      </c>
      <c r="W641" s="18">
        <v>1060600</v>
      </c>
      <c r="X641" s="18">
        <v>1312448.3899999999</v>
      </c>
      <c r="Y641" s="18">
        <v>1056223.56</v>
      </c>
      <c r="Z641" s="18">
        <v>856608.07</v>
      </c>
      <c r="AA641" s="18">
        <v>766450</v>
      </c>
      <c r="AB641" s="18">
        <v>873840</v>
      </c>
      <c r="AC641" s="18">
        <v>875000</v>
      </c>
      <c r="AD641" s="18">
        <v>857162.05</v>
      </c>
      <c r="AE641" s="18">
        <v>255104.13</v>
      </c>
      <c r="AF641" s="16" t="s">
        <v>0</v>
      </c>
    </row>
    <row r="642" spans="1:32" ht="22.5" x14ac:dyDescent="0.2">
      <c r="A642" s="29" t="s">
        <v>19</v>
      </c>
      <c r="B642" s="116" t="s">
        <v>86</v>
      </c>
      <c r="C642" s="116"/>
      <c r="D642" s="116"/>
      <c r="E642" s="116"/>
      <c r="F642" s="116"/>
      <c r="G642" s="116"/>
      <c r="H642" s="116"/>
      <c r="I642" s="30">
        <v>609</v>
      </c>
      <c r="J642" s="31">
        <v>10</v>
      </c>
      <c r="K642" s="31">
        <v>6</v>
      </c>
      <c r="L642" s="32" t="s">
        <v>86</v>
      </c>
      <c r="M642" s="30" t="s">
        <v>0</v>
      </c>
      <c r="N642" s="33">
        <v>356400</v>
      </c>
      <c r="O642" s="33">
        <v>269966.25</v>
      </c>
      <c r="P642" s="33">
        <f t="shared" si="10"/>
        <v>75.748106060606062</v>
      </c>
      <c r="Q642" s="119"/>
      <c r="R642" s="120"/>
      <c r="S642" s="120"/>
      <c r="T642" s="17">
        <v>64000</v>
      </c>
      <c r="U642" s="18">
        <v>56684.23</v>
      </c>
      <c r="V642" s="18">
        <v>66290</v>
      </c>
      <c r="W642" s="18">
        <v>64000</v>
      </c>
      <c r="X642" s="18">
        <v>129623.41</v>
      </c>
      <c r="Y642" s="18">
        <v>69841.53</v>
      </c>
      <c r="Z642" s="18">
        <v>48962.85</v>
      </c>
      <c r="AA642" s="18">
        <v>64000</v>
      </c>
      <c r="AB642" s="18">
        <v>64000</v>
      </c>
      <c r="AC642" s="18">
        <v>64000</v>
      </c>
      <c r="AD642" s="18">
        <v>49287.98</v>
      </c>
      <c r="AE642" s="18">
        <v>2000</v>
      </c>
      <c r="AF642" s="16" t="s">
        <v>0</v>
      </c>
    </row>
    <row r="643" spans="1:32" ht="22.5" x14ac:dyDescent="0.2">
      <c r="A643" s="29" t="s">
        <v>4</v>
      </c>
      <c r="B643" s="116" t="s">
        <v>4</v>
      </c>
      <c r="C643" s="116"/>
      <c r="D643" s="116"/>
      <c r="E643" s="116"/>
      <c r="F643" s="116"/>
      <c r="G643" s="116"/>
      <c r="H643" s="116"/>
      <c r="I643" s="30">
        <v>609</v>
      </c>
      <c r="J643" s="31">
        <v>10</v>
      </c>
      <c r="K643" s="31">
        <v>6</v>
      </c>
      <c r="L643" s="32" t="s">
        <v>86</v>
      </c>
      <c r="M643" s="30" t="s">
        <v>5</v>
      </c>
      <c r="N643" s="33">
        <v>356400</v>
      </c>
      <c r="O643" s="33">
        <v>269966.25</v>
      </c>
      <c r="P643" s="33">
        <f t="shared" si="10"/>
        <v>75.748106060606062</v>
      </c>
      <c r="Q643" s="119"/>
      <c r="R643" s="120"/>
      <c r="S643" s="120"/>
      <c r="T643" s="17">
        <v>64000</v>
      </c>
      <c r="U643" s="18">
        <v>56684.23</v>
      </c>
      <c r="V643" s="18">
        <v>66290</v>
      </c>
      <c r="W643" s="18">
        <v>64000</v>
      </c>
      <c r="X643" s="18">
        <v>129623.41</v>
      </c>
      <c r="Y643" s="18">
        <v>69841.53</v>
      </c>
      <c r="Z643" s="18">
        <v>48962.85</v>
      </c>
      <c r="AA643" s="18">
        <v>64000</v>
      </c>
      <c r="AB643" s="18">
        <v>64000</v>
      </c>
      <c r="AC643" s="18">
        <v>64000</v>
      </c>
      <c r="AD643" s="18">
        <v>49287.98</v>
      </c>
      <c r="AE643" s="18">
        <v>2000</v>
      </c>
      <c r="AF643" s="16" t="s">
        <v>0</v>
      </c>
    </row>
    <row r="644" spans="1:32" ht="22.5" x14ac:dyDescent="0.2">
      <c r="A644" s="29" t="s">
        <v>85</v>
      </c>
      <c r="B644" s="116" t="s">
        <v>84</v>
      </c>
      <c r="C644" s="116"/>
      <c r="D644" s="116"/>
      <c r="E644" s="116"/>
      <c r="F644" s="116"/>
      <c r="G644" s="116"/>
      <c r="H644" s="116"/>
      <c r="I644" s="30">
        <v>609</v>
      </c>
      <c r="J644" s="31">
        <v>10</v>
      </c>
      <c r="K644" s="31">
        <v>6</v>
      </c>
      <c r="L644" s="32" t="s">
        <v>84</v>
      </c>
      <c r="M644" s="30" t="s">
        <v>0</v>
      </c>
      <c r="N644" s="33">
        <v>4905550</v>
      </c>
      <c r="O644" s="33">
        <v>4703102.0999999996</v>
      </c>
      <c r="P644" s="33">
        <f t="shared" si="10"/>
        <v>95.87308456747968</v>
      </c>
      <c r="Q644" s="119"/>
      <c r="R644" s="120"/>
      <c r="S644" s="120"/>
      <c r="T644" s="17">
        <v>914100</v>
      </c>
      <c r="U644" s="18">
        <v>867719.57</v>
      </c>
      <c r="V644" s="18">
        <v>635200</v>
      </c>
      <c r="W644" s="18">
        <v>996600</v>
      </c>
      <c r="X644" s="18">
        <v>1182824.98</v>
      </c>
      <c r="Y644" s="18">
        <v>986382.03</v>
      </c>
      <c r="Z644" s="18">
        <v>807645.22</v>
      </c>
      <c r="AA644" s="18">
        <v>702450</v>
      </c>
      <c r="AB644" s="18">
        <v>809840</v>
      </c>
      <c r="AC644" s="18">
        <v>811000</v>
      </c>
      <c r="AD644" s="18">
        <v>807874.07</v>
      </c>
      <c r="AE644" s="18">
        <v>253104.13</v>
      </c>
      <c r="AF644" s="16" t="s">
        <v>0</v>
      </c>
    </row>
    <row r="645" spans="1:32" ht="22.5" x14ac:dyDescent="0.2">
      <c r="A645" s="29" t="s">
        <v>4</v>
      </c>
      <c r="B645" s="116" t="s">
        <v>4</v>
      </c>
      <c r="C645" s="116"/>
      <c r="D645" s="116"/>
      <c r="E645" s="116"/>
      <c r="F645" s="116"/>
      <c r="G645" s="116"/>
      <c r="H645" s="116"/>
      <c r="I645" s="30">
        <v>609</v>
      </c>
      <c r="J645" s="31">
        <v>10</v>
      </c>
      <c r="K645" s="31">
        <v>6</v>
      </c>
      <c r="L645" s="32" t="s">
        <v>84</v>
      </c>
      <c r="M645" s="30" t="s">
        <v>5</v>
      </c>
      <c r="N645" s="33">
        <v>4358408.6100000003</v>
      </c>
      <c r="O645" s="33">
        <v>4171056.11</v>
      </c>
      <c r="P645" s="33">
        <f t="shared" si="10"/>
        <v>95.701355316476395</v>
      </c>
      <c r="Q645" s="119"/>
      <c r="R645" s="120"/>
      <c r="S645" s="120"/>
      <c r="T645" s="17">
        <v>882715.09</v>
      </c>
      <c r="U645" s="18">
        <v>745122.05</v>
      </c>
      <c r="V645" s="18">
        <v>600700</v>
      </c>
      <c r="W645" s="18">
        <v>936476.3</v>
      </c>
      <c r="X645" s="18">
        <v>1132949.6399999999</v>
      </c>
      <c r="Y645" s="18">
        <v>925279.98</v>
      </c>
      <c r="Z645" s="18">
        <v>706427.48</v>
      </c>
      <c r="AA645" s="18">
        <v>673000</v>
      </c>
      <c r="AB645" s="18">
        <v>752000</v>
      </c>
      <c r="AC645" s="18">
        <v>788000</v>
      </c>
      <c r="AD645" s="18">
        <v>680411.03</v>
      </c>
      <c r="AE645" s="18">
        <v>168218.43</v>
      </c>
      <c r="AF645" s="16" t="s">
        <v>0</v>
      </c>
    </row>
    <row r="646" spans="1:32" ht="22.5" x14ac:dyDescent="0.2">
      <c r="A646" s="29" t="s">
        <v>1</v>
      </c>
      <c r="B646" s="116" t="s">
        <v>1</v>
      </c>
      <c r="C646" s="116"/>
      <c r="D646" s="116"/>
      <c r="E646" s="116"/>
      <c r="F646" s="116"/>
      <c r="G646" s="116"/>
      <c r="H646" s="116"/>
      <c r="I646" s="30">
        <v>609</v>
      </c>
      <c r="J646" s="31">
        <v>10</v>
      </c>
      <c r="K646" s="31">
        <v>6</v>
      </c>
      <c r="L646" s="32" t="s">
        <v>84</v>
      </c>
      <c r="M646" s="30" t="s">
        <v>2</v>
      </c>
      <c r="N646" s="33">
        <v>544591.39</v>
      </c>
      <c r="O646" s="33">
        <v>530493.98</v>
      </c>
      <c r="P646" s="33">
        <f t="shared" si="10"/>
        <v>97.411378464870694</v>
      </c>
      <c r="Q646" s="119"/>
      <c r="R646" s="120"/>
      <c r="S646" s="120"/>
      <c r="T646" s="17">
        <v>30784.91</v>
      </c>
      <c r="U646" s="18">
        <v>122216.52</v>
      </c>
      <c r="V646" s="18">
        <v>34500</v>
      </c>
      <c r="W646" s="18">
        <v>60123.7</v>
      </c>
      <c r="X646" s="18">
        <v>48496.35</v>
      </c>
      <c r="Y646" s="18">
        <v>61102.05</v>
      </c>
      <c r="Z646" s="18">
        <v>101217.74</v>
      </c>
      <c r="AA646" s="18">
        <v>29450</v>
      </c>
      <c r="AB646" s="18">
        <v>57500</v>
      </c>
      <c r="AC646" s="18">
        <v>23000</v>
      </c>
      <c r="AD646" s="18">
        <v>127053.03</v>
      </c>
      <c r="AE646" s="18">
        <v>84505.7</v>
      </c>
      <c r="AF646" s="16" t="s">
        <v>0</v>
      </c>
    </row>
    <row r="647" spans="1:32" x14ac:dyDescent="0.2">
      <c r="A647" s="29" t="s">
        <v>14</v>
      </c>
      <c r="B647" s="116" t="s">
        <v>14</v>
      </c>
      <c r="C647" s="116"/>
      <c r="D647" s="116"/>
      <c r="E647" s="116"/>
      <c r="F647" s="116"/>
      <c r="G647" s="116"/>
      <c r="H647" s="116"/>
      <c r="I647" s="30">
        <v>609</v>
      </c>
      <c r="J647" s="31">
        <v>10</v>
      </c>
      <c r="K647" s="31">
        <v>6</v>
      </c>
      <c r="L647" s="32" t="s">
        <v>84</v>
      </c>
      <c r="M647" s="30" t="s">
        <v>15</v>
      </c>
      <c r="N647" s="33">
        <v>2550</v>
      </c>
      <c r="O647" s="33">
        <v>1552.01</v>
      </c>
      <c r="P647" s="33">
        <f t="shared" si="10"/>
        <v>60.863137254901957</v>
      </c>
      <c r="Q647" s="119"/>
      <c r="R647" s="120"/>
      <c r="S647" s="120"/>
      <c r="T647" s="17">
        <v>600</v>
      </c>
      <c r="U647" s="18">
        <v>381</v>
      </c>
      <c r="V647" s="18">
        <v>0</v>
      </c>
      <c r="W647" s="18">
        <v>0</v>
      </c>
      <c r="X647" s="18">
        <v>1378.99</v>
      </c>
      <c r="Y647" s="18">
        <v>0</v>
      </c>
      <c r="Z647" s="18">
        <v>0</v>
      </c>
      <c r="AA647" s="18">
        <v>0</v>
      </c>
      <c r="AB647" s="18">
        <v>340</v>
      </c>
      <c r="AC647" s="18">
        <v>0</v>
      </c>
      <c r="AD647" s="18">
        <v>410.01</v>
      </c>
      <c r="AE647" s="18">
        <v>380</v>
      </c>
      <c r="AF647" s="16" t="s">
        <v>0</v>
      </c>
    </row>
    <row r="648" spans="1:32" x14ac:dyDescent="0.2">
      <c r="A648" s="29" t="s">
        <v>83</v>
      </c>
      <c r="B648" s="116" t="s">
        <v>83</v>
      </c>
      <c r="C648" s="116"/>
      <c r="D648" s="116"/>
      <c r="E648" s="116"/>
      <c r="F648" s="116"/>
      <c r="G648" s="116"/>
      <c r="H648" s="116"/>
      <c r="I648" s="30">
        <v>639</v>
      </c>
      <c r="J648" s="31">
        <v>0</v>
      </c>
      <c r="K648" s="31">
        <v>0</v>
      </c>
      <c r="L648" s="32" t="s">
        <v>0</v>
      </c>
      <c r="M648" s="30" t="s">
        <v>0</v>
      </c>
      <c r="N648" s="33">
        <v>19126125.899999999</v>
      </c>
      <c r="O648" s="33">
        <v>18483628.41</v>
      </c>
      <c r="P648" s="33">
        <f t="shared" si="10"/>
        <v>96.640733761979476</v>
      </c>
      <c r="Q648" s="119"/>
      <c r="R648" s="120"/>
      <c r="S648" s="120"/>
      <c r="T648" s="17">
        <v>3567100</v>
      </c>
      <c r="U648" s="18">
        <v>4779821.76</v>
      </c>
      <c r="V648" s="18">
        <v>3813309.68</v>
      </c>
      <c r="W648" s="18">
        <v>3273049.42</v>
      </c>
      <c r="X648" s="18">
        <v>2435674.84</v>
      </c>
      <c r="Y648" s="18">
        <v>2050371.93</v>
      </c>
      <c r="Z648" s="18">
        <v>3574304.24</v>
      </c>
      <c r="AA648" s="18">
        <v>2838005</v>
      </c>
      <c r="AB648" s="18">
        <v>3434700</v>
      </c>
      <c r="AC648" s="18">
        <v>3436780</v>
      </c>
      <c r="AD648" s="18">
        <v>3169275.93</v>
      </c>
      <c r="AE648" s="18">
        <v>3116677.2</v>
      </c>
      <c r="AF648" s="16" t="s">
        <v>0</v>
      </c>
    </row>
    <row r="649" spans="1:32" ht="12.75" customHeight="1" x14ac:dyDescent="0.2">
      <c r="A649" s="29" t="s">
        <v>82</v>
      </c>
      <c r="B649" s="116" t="s">
        <v>82</v>
      </c>
      <c r="C649" s="116"/>
      <c r="D649" s="116"/>
      <c r="E649" s="116"/>
      <c r="F649" s="116"/>
      <c r="G649" s="116"/>
      <c r="H649" s="116"/>
      <c r="I649" s="30">
        <v>639</v>
      </c>
      <c r="J649" s="31">
        <v>7</v>
      </c>
      <c r="K649" s="31">
        <v>0</v>
      </c>
      <c r="L649" s="32" t="s">
        <v>0</v>
      </c>
      <c r="M649" s="30" t="s">
        <v>0</v>
      </c>
      <c r="N649" s="33">
        <v>17738956.899999999</v>
      </c>
      <c r="O649" s="33">
        <v>17488956.899999999</v>
      </c>
      <c r="P649" s="33">
        <f t="shared" si="10"/>
        <v>98.590672487625241</v>
      </c>
      <c r="Q649" s="119"/>
      <c r="R649" s="120"/>
      <c r="S649" s="120"/>
      <c r="T649" s="17">
        <v>3448450</v>
      </c>
      <c r="U649" s="18">
        <v>4411050.32</v>
      </c>
      <c r="V649" s="18">
        <v>3700749.68</v>
      </c>
      <c r="W649" s="18">
        <v>3089068.42</v>
      </c>
      <c r="X649" s="18">
        <v>2030843.86</v>
      </c>
      <c r="Y649" s="18">
        <v>1975896.93</v>
      </c>
      <c r="Z649" s="18">
        <v>3416971.93</v>
      </c>
      <c r="AA649" s="18">
        <v>2718405</v>
      </c>
      <c r="AB649" s="18">
        <v>3317100</v>
      </c>
      <c r="AC649" s="18">
        <v>3305450</v>
      </c>
      <c r="AD649" s="18">
        <v>2946546.93</v>
      </c>
      <c r="AE649" s="18">
        <v>2957646.93</v>
      </c>
      <c r="AF649" s="16" t="s">
        <v>0</v>
      </c>
    </row>
    <row r="650" spans="1:32" x14ac:dyDescent="0.2">
      <c r="A650" s="29" t="s">
        <v>81</v>
      </c>
      <c r="B650" s="116" t="s">
        <v>81</v>
      </c>
      <c r="C650" s="116"/>
      <c r="D650" s="116"/>
      <c r="E650" s="116"/>
      <c r="F650" s="116"/>
      <c r="G650" s="116"/>
      <c r="H650" s="116"/>
      <c r="I650" s="30">
        <v>639</v>
      </c>
      <c r="J650" s="31">
        <v>7</v>
      </c>
      <c r="K650" s="31">
        <v>3</v>
      </c>
      <c r="L650" s="32" t="s">
        <v>0</v>
      </c>
      <c r="M650" s="30" t="s">
        <v>0</v>
      </c>
      <c r="N650" s="33">
        <v>17560375.32</v>
      </c>
      <c r="O650" s="33">
        <v>17310375.32</v>
      </c>
      <c r="P650" s="33">
        <f t="shared" si="10"/>
        <v>98.576340223689471</v>
      </c>
      <c r="Q650" s="119"/>
      <c r="R650" s="120"/>
      <c r="S650" s="120"/>
      <c r="T650" s="17">
        <v>3445650</v>
      </c>
      <c r="U650" s="18">
        <v>4411050.32</v>
      </c>
      <c r="V650" s="18">
        <v>3697949.68</v>
      </c>
      <c r="W650" s="18">
        <v>3085150</v>
      </c>
      <c r="X650" s="18">
        <v>1896650</v>
      </c>
      <c r="Y650" s="18">
        <v>1964800</v>
      </c>
      <c r="Z650" s="18">
        <v>3405875</v>
      </c>
      <c r="AA650" s="18">
        <v>2715605</v>
      </c>
      <c r="AB650" s="18">
        <v>3314300</v>
      </c>
      <c r="AC650" s="18">
        <v>3302650</v>
      </c>
      <c r="AD650" s="18">
        <v>2935450</v>
      </c>
      <c r="AE650" s="18">
        <v>2946550</v>
      </c>
      <c r="AF650" s="16" t="s">
        <v>0</v>
      </c>
    </row>
    <row r="651" spans="1:32" x14ac:dyDescent="0.2">
      <c r="A651" s="29" t="s">
        <v>68</v>
      </c>
      <c r="B651" s="116" t="s">
        <v>69</v>
      </c>
      <c r="C651" s="116"/>
      <c r="D651" s="116"/>
      <c r="E651" s="116"/>
      <c r="F651" s="116"/>
      <c r="G651" s="116"/>
      <c r="H651" s="116"/>
      <c r="I651" s="30">
        <v>639</v>
      </c>
      <c r="J651" s="31">
        <v>7</v>
      </c>
      <c r="K651" s="31">
        <v>3</v>
      </c>
      <c r="L651" s="32" t="s">
        <v>69</v>
      </c>
      <c r="M651" s="30" t="s">
        <v>0</v>
      </c>
      <c r="N651" s="33">
        <v>17310375.32</v>
      </c>
      <c r="O651" s="33">
        <v>17310375.32</v>
      </c>
      <c r="P651" s="33">
        <f t="shared" si="10"/>
        <v>100</v>
      </c>
      <c r="Q651" s="119"/>
      <c r="R651" s="120"/>
      <c r="S651" s="120"/>
      <c r="T651" s="17">
        <v>3445650</v>
      </c>
      <c r="U651" s="18">
        <v>4411050.32</v>
      </c>
      <c r="V651" s="18">
        <v>3697949.68</v>
      </c>
      <c r="W651" s="18">
        <v>3085150</v>
      </c>
      <c r="X651" s="18">
        <v>1646650</v>
      </c>
      <c r="Y651" s="18">
        <v>1964800</v>
      </c>
      <c r="Z651" s="18">
        <v>3405875</v>
      </c>
      <c r="AA651" s="18">
        <v>2715605</v>
      </c>
      <c r="AB651" s="18">
        <v>3314300</v>
      </c>
      <c r="AC651" s="18">
        <v>3302650</v>
      </c>
      <c r="AD651" s="18">
        <v>2935450</v>
      </c>
      <c r="AE651" s="18">
        <v>2946550</v>
      </c>
      <c r="AF651" s="16" t="s">
        <v>0</v>
      </c>
    </row>
    <row r="652" spans="1:32" ht="22.5" x14ac:dyDescent="0.2">
      <c r="A652" s="29" t="s">
        <v>79</v>
      </c>
      <c r="B652" s="116" t="s">
        <v>80</v>
      </c>
      <c r="C652" s="116"/>
      <c r="D652" s="116"/>
      <c r="E652" s="116"/>
      <c r="F652" s="116"/>
      <c r="G652" s="116"/>
      <c r="H652" s="116"/>
      <c r="I652" s="30">
        <v>639</v>
      </c>
      <c r="J652" s="31">
        <v>7</v>
      </c>
      <c r="K652" s="31">
        <v>3</v>
      </c>
      <c r="L652" s="32" t="s">
        <v>80</v>
      </c>
      <c r="M652" s="30" t="s">
        <v>0</v>
      </c>
      <c r="N652" s="33">
        <v>17310375.32</v>
      </c>
      <c r="O652" s="33">
        <v>17310375.32</v>
      </c>
      <c r="P652" s="33">
        <f t="shared" si="10"/>
        <v>100</v>
      </c>
      <c r="Q652" s="119"/>
      <c r="R652" s="120"/>
      <c r="S652" s="120"/>
      <c r="T652" s="17">
        <v>3445650</v>
      </c>
      <c r="U652" s="18">
        <v>4411050.32</v>
      </c>
      <c r="V652" s="18">
        <v>3697949.68</v>
      </c>
      <c r="W652" s="18">
        <v>3085150</v>
      </c>
      <c r="X652" s="18">
        <v>1646650</v>
      </c>
      <c r="Y652" s="18">
        <v>1964800</v>
      </c>
      <c r="Z652" s="18">
        <v>3405875</v>
      </c>
      <c r="AA652" s="18">
        <v>2715605</v>
      </c>
      <c r="AB652" s="18">
        <v>3314300</v>
      </c>
      <c r="AC652" s="18">
        <v>3302650</v>
      </c>
      <c r="AD652" s="18">
        <v>2935450</v>
      </c>
      <c r="AE652" s="18">
        <v>2946550</v>
      </c>
      <c r="AF652" s="16" t="s">
        <v>0</v>
      </c>
    </row>
    <row r="653" spans="1:32" ht="22.5" x14ac:dyDescent="0.2">
      <c r="A653" s="29" t="s">
        <v>77</v>
      </c>
      <c r="B653" s="116" t="s">
        <v>78</v>
      </c>
      <c r="C653" s="116"/>
      <c r="D653" s="116"/>
      <c r="E653" s="116"/>
      <c r="F653" s="116"/>
      <c r="G653" s="116"/>
      <c r="H653" s="116"/>
      <c r="I653" s="30">
        <v>639</v>
      </c>
      <c r="J653" s="31">
        <v>7</v>
      </c>
      <c r="K653" s="31">
        <v>3</v>
      </c>
      <c r="L653" s="32" t="s">
        <v>78</v>
      </c>
      <c r="M653" s="30" t="s">
        <v>0</v>
      </c>
      <c r="N653" s="33">
        <v>17310375.32</v>
      </c>
      <c r="O653" s="33">
        <v>17310375.32</v>
      </c>
      <c r="P653" s="33">
        <f t="shared" si="10"/>
        <v>100</v>
      </c>
      <c r="Q653" s="119"/>
      <c r="R653" s="120"/>
      <c r="S653" s="120"/>
      <c r="T653" s="17">
        <v>3445650</v>
      </c>
      <c r="U653" s="18">
        <v>4411050.32</v>
      </c>
      <c r="V653" s="18">
        <v>3697949.68</v>
      </c>
      <c r="W653" s="18">
        <v>3085150</v>
      </c>
      <c r="X653" s="18">
        <v>1646650</v>
      </c>
      <c r="Y653" s="18">
        <v>1964800</v>
      </c>
      <c r="Z653" s="18">
        <v>3405875</v>
      </c>
      <c r="AA653" s="18">
        <v>2715605</v>
      </c>
      <c r="AB653" s="18">
        <v>3314300</v>
      </c>
      <c r="AC653" s="18">
        <v>3302650</v>
      </c>
      <c r="AD653" s="18">
        <v>2935450</v>
      </c>
      <c r="AE653" s="18">
        <v>2946550</v>
      </c>
      <c r="AF653" s="16" t="s">
        <v>0</v>
      </c>
    </row>
    <row r="654" spans="1:32" ht="22.5" x14ac:dyDescent="0.2">
      <c r="A654" s="29" t="s">
        <v>76</v>
      </c>
      <c r="B654" s="116" t="s">
        <v>75</v>
      </c>
      <c r="C654" s="116"/>
      <c r="D654" s="116"/>
      <c r="E654" s="116"/>
      <c r="F654" s="116"/>
      <c r="G654" s="116"/>
      <c r="H654" s="116"/>
      <c r="I654" s="30">
        <v>639</v>
      </c>
      <c r="J654" s="31">
        <v>7</v>
      </c>
      <c r="K654" s="31">
        <v>3</v>
      </c>
      <c r="L654" s="32" t="s">
        <v>75</v>
      </c>
      <c r="M654" s="30" t="s">
        <v>0</v>
      </c>
      <c r="N654" s="33">
        <v>17310375.32</v>
      </c>
      <c r="O654" s="33">
        <v>17310375.32</v>
      </c>
      <c r="P654" s="33">
        <f t="shared" si="10"/>
        <v>100</v>
      </c>
      <c r="Q654" s="119"/>
      <c r="R654" s="120"/>
      <c r="S654" s="120"/>
      <c r="T654" s="17">
        <v>3445650</v>
      </c>
      <c r="U654" s="18">
        <v>4411050.32</v>
      </c>
      <c r="V654" s="18">
        <v>3697949.68</v>
      </c>
      <c r="W654" s="18">
        <v>3085150</v>
      </c>
      <c r="X654" s="18">
        <v>1646650</v>
      </c>
      <c r="Y654" s="18">
        <v>1964800</v>
      </c>
      <c r="Z654" s="18">
        <v>3405875</v>
      </c>
      <c r="AA654" s="18">
        <v>2715605</v>
      </c>
      <c r="AB654" s="18">
        <v>3314300</v>
      </c>
      <c r="AC654" s="18">
        <v>3302650</v>
      </c>
      <c r="AD654" s="18">
        <v>2935450</v>
      </c>
      <c r="AE654" s="18">
        <v>2946550</v>
      </c>
      <c r="AF654" s="16" t="s">
        <v>0</v>
      </c>
    </row>
    <row r="655" spans="1:32" x14ac:dyDescent="0.2">
      <c r="A655" s="29" t="s">
        <v>51</v>
      </c>
      <c r="B655" s="116" t="s">
        <v>51</v>
      </c>
      <c r="C655" s="116"/>
      <c r="D655" s="116"/>
      <c r="E655" s="116"/>
      <c r="F655" s="116"/>
      <c r="G655" s="116"/>
      <c r="H655" s="116"/>
      <c r="I655" s="30">
        <v>639</v>
      </c>
      <c r="J655" s="31">
        <v>7</v>
      </c>
      <c r="K655" s="31">
        <v>3</v>
      </c>
      <c r="L655" s="32" t="s">
        <v>75</v>
      </c>
      <c r="M655" s="30" t="s">
        <v>52</v>
      </c>
      <c r="N655" s="33">
        <v>17310375.32</v>
      </c>
      <c r="O655" s="33">
        <v>17310375.32</v>
      </c>
      <c r="P655" s="33">
        <f t="shared" si="10"/>
        <v>100</v>
      </c>
      <c r="Q655" s="119"/>
      <c r="R655" s="120"/>
      <c r="S655" s="120"/>
      <c r="T655" s="17">
        <v>3445650</v>
      </c>
      <c r="U655" s="18">
        <v>4411050.32</v>
      </c>
      <c r="V655" s="18">
        <v>3697949.68</v>
      </c>
      <c r="W655" s="18">
        <v>3085150</v>
      </c>
      <c r="X655" s="18">
        <v>1646650</v>
      </c>
      <c r="Y655" s="18">
        <v>1964800</v>
      </c>
      <c r="Z655" s="18">
        <v>3405875</v>
      </c>
      <c r="AA655" s="18">
        <v>2715605</v>
      </c>
      <c r="AB655" s="18">
        <v>3314300</v>
      </c>
      <c r="AC655" s="18">
        <v>3302650</v>
      </c>
      <c r="AD655" s="18">
        <v>2935450</v>
      </c>
      <c r="AE655" s="18">
        <v>2946550</v>
      </c>
      <c r="AF655" s="16" t="s">
        <v>0</v>
      </c>
    </row>
    <row r="656" spans="1:32" ht="22.5" x14ac:dyDescent="0.2">
      <c r="A656" s="29" t="s">
        <v>47</v>
      </c>
      <c r="B656" s="116" t="s">
        <v>48</v>
      </c>
      <c r="C656" s="116"/>
      <c r="D656" s="116"/>
      <c r="E656" s="116"/>
      <c r="F656" s="116"/>
      <c r="G656" s="116"/>
      <c r="H656" s="116"/>
      <c r="I656" s="30">
        <v>639</v>
      </c>
      <c r="J656" s="31">
        <v>7</v>
      </c>
      <c r="K656" s="31">
        <v>3</v>
      </c>
      <c r="L656" s="32" t="s">
        <v>48</v>
      </c>
      <c r="M656" s="30" t="s">
        <v>0</v>
      </c>
      <c r="N656" s="33">
        <v>250000</v>
      </c>
      <c r="O656" s="33">
        <v>0</v>
      </c>
      <c r="P656" s="33">
        <f t="shared" si="10"/>
        <v>0</v>
      </c>
      <c r="Q656" s="119"/>
      <c r="R656" s="120"/>
      <c r="S656" s="120"/>
      <c r="T656" s="17">
        <v>0</v>
      </c>
      <c r="U656" s="18">
        <v>0</v>
      </c>
      <c r="V656" s="18">
        <v>0</v>
      </c>
      <c r="W656" s="18">
        <v>0</v>
      </c>
      <c r="X656" s="18">
        <v>250000</v>
      </c>
      <c r="Y656" s="18">
        <v>0</v>
      </c>
      <c r="Z656" s="18">
        <v>0</v>
      </c>
      <c r="AA656" s="18">
        <v>0</v>
      </c>
      <c r="AB656" s="18">
        <v>0</v>
      </c>
      <c r="AC656" s="18">
        <v>0</v>
      </c>
      <c r="AD656" s="18">
        <v>0</v>
      </c>
      <c r="AE656" s="18">
        <v>0</v>
      </c>
      <c r="AF656" s="16" t="s">
        <v>0</v>
      </c>
    </row>
    <row r="657" spans="1:32" ht="22.5" x14ac:dyDescent="0.2">
      <c r="A657" s="29" t="s">
        <v>45</v>
      </c>
      <c r="B657" s="116" t="s">
        <v>46</v>
      </c>
      <c r="C657" s="116"/>
      <c r="D657" s="116"/>
      <c r="E657" s="116"/>
      <c r="F657" s="116"/>
      <c r="G657" s="116"/>
      <c r="H657" s="116"/>
      <c r="I657" s="30">
        <v>639</v>
      </c>
      <c r="J657" s="31">
        <v>7</v>
      </c>
      <c r="K657" s="31">
        <v>3</v>
      </c>
      <c r="L657" s="32" t="s">
        <v>46</v>
      </c>
      <c r="M657" s="30" t="s">
        <v>0</v>
      </c>
      <c r="N657" s="33">
        <v>250000</v>
      </c>
      <c r="O657" s="33">
        <v>0</v>
      </c>
      <c r="P657" s="33">
        <f t="shared" si="10"/>
        <v>0</v>
      </c>
      <c r="Q657" s="119"/>
      <c r="R657" s="120"/>
      <c r="S657" s="120"/>
      <c r="T657" s="17">
        <v>0</v>
      </c>
      <c r="U657" s="18">
        <v>0</v>
      </c>
      <c r="V657" s="18">
        <v>0</v>
      </c>
      <c r="W657" s="18">
        <v>0</v>
      </c>
      <c r="X657" s="18">
        <v>250000</v>
      </c>
      <c r="Y657" s="18">
        <v>0</v>
      </c>
      <c r="Z657" s="18">
        <v>0</v>
      </c>
      <c r="AA657" s="18">
        <v>0</v>
      </c>
      <c r="AB657" s="18">
        <v>0</v>
      </c>
      <c r="AC657" s="18">
        <v>0</v>
      </c>
      <c r="AD657" s="18">
        <v>0</v>
      </c>
      <c r="AE657" s="18">
        <v>0</v>
      </c>
      <c r="AF657" s="16" t="s">
        <v>0</v>
      </c>
    </row>
    <row r="658" spans="1:32" ht="45" x14ac:dyDescent="0.2">
      <c r="A658" s="29" t="s">
        <v>73</v>
      </c>
      <c r="B658" s="116" t="s">
        <v>74</v>
      </c>
      <c r="C658" s="116"/>
      <c r="D658" s="116"/>
      <c r="E658" s="116"/>
      <c r="F658" s="116"/>
      <c r="G658" s="116"/>
      <c r="H658" s="116"/>
      <c r="I658" s="30">
        <v>639</v>
      </c>
      <c r="J658" s="31">
        <v>7</v>
      </c>
      <c r="K658" s="31">
        <v>3</v>
      </c>
      <c r="L658" s="32" t="s">
        <v>74</v>
      </c>
      <c r="M658" s="30" t="s">
        <v>0</v>
      </c>
      <c r="N658" s="33">
        <v>250000</v>
      </c>
      <c r="O658" s="33">
        <v>0</v>
      </c>
      <c r="P658" s="33">
        <f t="shared" si="10"/>
        <v>0</v>
      </c>
      <c r="Q658" s="119"/>
      <c r="R658" s="120"/>
      <c r="S658" s="120"/>
      <c r="T658" s="17">
        <v>0</v>
      </c>
      <c r="U658" s="18">
        <v>0</v>
      </c>
      <c r="V658" s="18">
        <v>0</v>
      </c>
      <c r="W658" s="18">
        <v>0</v>
      </c>
      <c r="X658" s="18">
        <v>250000</v>
      </c>
      <c r="Y658" s="18">
        <v>0</v>
      </c>
      <c r="Z658" s="18">
        <v>0</v>
      </c>
      <c r="AA658" s="18">
        <v>0</v>
      </c>
      <c r="AB658" s="18">
        <v>0</v>
      </c>
      <c r="AC658" s="18">
        <v>0</v>
      </c>
      <c r="AD658" s="18">
        <v>0</v>
      </c>
      <c r="AE658" s="18">
        <v>0</v>
      </c>
      <c r="AF658" s="16" t="s">
        <v>0</v>
      </c>
    </row>
    <row r="659" spans="1:32" x14ac:dyDescent="0.2">
      <c r="A659" s="29" t="s">
        <v>72</v>
      </c>
      <c r="B659" s="116" t="s">
        <v>71</v>
      </c>
      <c r="C659" s="116"/>
      <c r="D659" s="116"/>
      <c r="E659" s="116"/>
      <c r="F659" s="116"/>
      <c r="G659" s="116"/>
      <c r="H659" s="116"/>
      <c r="I659" s="30">
        <v>639</v>
      </c>
      <c r="J659" s="31">
        <v>7</v>
      </c>
      <c r="K659" s="31">
        <v>3</v>
      </c>
      <c r="L659" s="32" t="s">
        <v>71</v>
      </c>
      <c r="M659" s="30" t="s">
        <v>0</v>
      </c>
      <c r="N659" s="33">
        <v>250000</v>
      </c>
      <c r="O659" s="33">
        <v>0</v>
      </c>
      <c r="P659" s="33">
        <f t="shared" si="10"/>
        <v>0</v>
      </c>
      <c r="Q659" s="119"/>
      <c r="R659" s="120"/>
      <c r="S659" s="120"/>
      <c r="T659" s="17">
        <v>0</v>
      </c>
      <c r="U659" s="18">
        <v>0</v>
      </c>
      <c r="V659" s="18">
        <v>0</v>
      </c>
      <c r="W659" s="18">
        <v>0</v>
      </c>
      <c r="X659" s="18">
        <v>250000</v>
      </c>
      <c r="Y659" s="18">
        <v>0</v>
      </c>
      <c r="Z659" s="18">
        <v>0</v>
      </c>
      <c r="AA659" s="18">
        <v>0</v>
      </c>
      <c r="AB659" s="18">
        <v>0</v>
      </c>
      <c r="AC659" s="18">
        <v>0</v>
      </c>
      <c r="AD659" s="18">
        <v>0</v>
      </c>
      <c r="AE659" s="18">
        <v>0</v>
      </c>
      <c r="AF659" s="16" t="s">
        <v>0</v>
      </c>
    </row>
    <row r="660" spans="1:32" x14ac:dyDescent="0.2">
      <c r="A660" s="29" t="s">
        <v>51</v>
      </c>
      <c r="B660" s="116" t="s">
        <v>51</v>
      </c>
      <c r="C660" s="116"/>
      <c r="D660" s="116"/>
      <c r="E660" s="116"/>
      <c r="F660" s="116"/>
      <c r="G660" s="116"/>
      <c r="H660" s="116"/>
      <c r="I660" s="30">
        <v>639</v>
      </c>
      <c r="J660" s="31">
        <v>7</v>
      </c>
      <c r="K660" s="31">
        <v>3</v>
      </c>
      <c r="L660" s="32" t="s">
        <v>71</v>
      </c>
      <c r="M660" s="30" t="s">
        <v>52</v>
      </c>
      <c r="N660" s="33">
        <v>250000</v>
      </c>
      <c r="O660" s="33">
        <v>0</v>
      </c>
      <c r="P660" s="33">
        <f t="shared" si="10"/>
        <v>0</v>
      </c>
      <c r="Q660" s="119"/>
      <c r="R660" s="120"/>
      <c r="S660" s="120"/>
      <c r="T660" s="17">
        <v>0</v>
      </c>
      <c r="U660" s="18">
        <v>0</v>
      </c>
      <c r="V660" s="18">
        <v>0</v>
      </c>
      <c r="W660" s="18">
        <v>0</v>
      </c>
      <c r="X660" s="18">
        <v>250000</v>
      </c>
      <c r="Y660" s="18">
        <v>0</v>
      </c>
      <c r="Z660" s="18">
        <v>0</v>
      </c>
      <c r="AA660" s="18">
        <v>0</v>
      </c>
      <c r="AB660" s="18">
        <v>0</v>
      </c>
      <c r="AC660" s="18">
        <v>0</v>
      </c>
      <c r="AD660" s="18">
        <v>0</v>
      </c>
      <c r="AE660" s="18">
        <v>0</v>
      </c>
      <c r="AF660" s="16" t="s">
        <v>0</v>
      </c>
    </row>
    <row r="661" spans="1:32" x14ac:dyDescent="0.2">
      <c r="A661" s="29" t="s">
        <v>70</v>
      </c>
      <c r="B661" s="116" t="s">
        <v>70</v>
      </c>
      <c r="C661" s="116"/>
      <c r="D661" s="116"/>
      <c r="E661" s="116"/>
      <c r="F661" s="116"/>
      <c r="G661" s="116"/>
      <c r="H661" s="116"/>
      <c r="I661" s="30">
        <v>639</v>
      </c>
      <c r="J661" s="31">
        <v>7</v>
      </c>
      <c r="K661" s="31">
        <v>7</v>
      </c>
      <c r="L661" s="32" t="s">
        <v>0</v>
      </c>
      <c r="M661" s="30" t="s">
        <v>0</v>
      </c>
      <c r="N661" s="33">
        <v>112000</v>
      </c>
      <c r="O661" s="33">
        <v>112000</v>
      </c>
      <c r="P661" s="33">
        <f t="shared" si="10"/>
        <v>100</v>
      </c>
      <c r="Q661" s="119"/>
      <c r="R661" s="120"/>
      <c r="S661" s="120"/>
      <c r="T661" s="17">
        <v>0</v>
      </c>
      <c r="U661" s="18">
        <v>0</v>
      </c>
      <c r="V661" s="18">
        <v>0</v>
      </c>
      <c r="W661" s="18">
        <v>0</v>
      </c>
      <c r="X661" s="18">
        <v>112000</v>
      </c>
      <c r="Y661" s="18">
        <v>0</v>
      </c>
      <c r="Z661" s="18">
        <v>0</v>
      </c>
      <c r="AA661" s="18">
        <v>0</v>
      </c>
      <c r="AB661" s="18">
        <v>0</v>
      </c>
      <c r="AC661" s="18">
        <v>0</v>
      </c>
      <c r="AD661" s="18">
        <v>0</v>
      </c>
      <c r="AE661" s="18">
        <v>0</v>
      </c>
      <c r="AF661" s="16" t="s">
        <v>0</v>
      </c>
    </row>
    <row r="662" spans="1:32" x14ac:dyDescent="0.2">
      <c r="A662" s="29" t="s">
        <v>68</v>
      </c>
      <c r="B662" s="116" t="s">
        <v>69</v>
      </c>
      <c r="C662" s="116"/>
      <c r="D662" s="116"/>
      <c r="E662" s="116"/>
      <c r="F662" s="116"/>
      <c r="G662" s="116"/>
      <c r="H662" s="116"/>
      <c r="I662" s="30">
        <v>639</v>
      </c>
      <c r="J662" s="31">
        <v>7</v>
      </c>
      <c r="K662" s="31">
        <v>7</v>
      </c>
      <c r="L662" s="32" t="s">
        <v>69</v>
      </c>
      <c r="M662" s="30" t="s">
        <v>0</v>
      </c>
      <c r="N662" s="33">
        <v>112000</v>
      </c>
      <c r="O662" s="33">
        <v>112000</v>
      </c>
      <c r="P662" s="33">
        <f t="shared" si="10"/>
        <v>100</v>
      </c>
      <c r="Q662" s="119"/>
      <c r="R662" s="120"/>
      <c r="S662" s="120"/>
      <c r="T662" s="17">
        <v>0</v>
      </c>
      <c r="U662" s="18">
        <v>0</v>
      </c>
      <c r="V662" s="18">
        <v>0</v>
      </c>
      <c r="W662" s="18">
        <v>0</v>
      </c>
      <c r="X662" s="18">
        <v>112000</v>
      </c>
      <c r="Y662" s="18">
        <v>0</v>
      </c>
      <c r="Z662" s="18">
        <v>0</v>
      </c>
      <c r="AA662" s="18">
        <v>0</v>
      </c>
      <c r="AB662" s="18">
        <v>0</v>
      </c>
      <c r="AC662" s="18">
        <v>0</v>
      </c>
      <c r="AD662" s="18">
        <v>0</v>
      </c>
      <c r="AE662" s="18">
        <v>0</v>
      </c>
      <c r="AF662" s="16" t="s">
        <v>0</v>
      </c>
    </row>
    <row r="663" spans="1:32" ht="33.75" x14ac:dyDescent="0.2">
      <c r="A663" s="29" t="s">
        <v>66</v>
      </c>
      <c r="B663" s="116" t="s">
        <v>67</v>
      </c>
      <c r="C663" s="116"/>
      <c r="D663" s="116"/>
      <c r="E663" s="116"/>
      <c r="F663" s="116"/>
      <c r="G663" s="116"/>
      <c r="H663" s="116"/>
      <c r="I663" s="30">
        <v>639</v>
      </c>
      <c r="J663" s="31">
        <v>7</v>
      </c>
      <c r="K663" s="31">
        <v>7</v>
      </c>
      <c r="L663" s="32" t="s">
        <v>67</v>
      </c>
      <c r="M663" s="30" t="s">
        <v>0</v>
      </c>
      <c r="N663" s="33">
        <v>112000</v>
      </c>
      <c r="O663" s="33">
        <v>112000</v>
      </c>
      <c r="P663" s="33">
        <f t="shared" si="10"/>
        <v>100</v>
      </c>
      <c r="Q663" s="119"/>
      <c r="R663" s="120"/>
      <c r="S663" s="120"/>
      <c r="T663" s="17">
        <v>0</v>
      </c>
      <c r="U663" s="18">
        <v>0</v>
      </c>
      <c r="V663" s="18">
        <v>0</v>
      </c>
      <c r="W663" s="18">
        <v>0</v>
      </c>
      <c r="X663" s="18">
        <v>112000</v>
      </c>
      <c r="Y663" s="18">
        <v>0</v>
      </c>
      <c r="Z663" s="18">
        <v>0</v>
      </c>
      <c r="AA663" s="18">
        <v>0</v>
      </c>
      <c r="AB663" s="18">
        <v>0</v>
      </c>
      <c r="AC663" s="18">
        <v>0</v>
      </c>
      <c r="AD663" s="18">
        <v>0</v>
      </c>
      <c r="AE663" s="18">
        <v>0</v>
      </c>
      <c r="AF663" s="16" t="s">
        <v>0</v>
      </c>
    </row>
    <row r="664" spans="1:32" x14ac:dyDescent="0.2">
      <c r="A664" s="29" t="s">
        <v>64</v>
      </c>
      <c r="B664" s="116" t="s">
        <v>65</v>
      </c>
      <c r="C664" s="116"/>
      <c r="D664" s="116"/>
      <c r="E664" s="116"/>
      <c r="F664" s="116"/>
      <c r="G664" s="116"/>
      <c r="H664" s="116"/>
      <c r="I664" s="30">
        <v>639</v>
      </c>
      <c r="J664" s="31">
        <v>7</v>
      </c>
      <c r="K664" s="31">
        <v>7</v>
      </c>
      <c r="L664" s="32" t="s">
        <v>65</v>
      </c>
      <c r="M664" s="30" t="s">
        <v>0</v>
      </c>
      <c r="N664" s="33">
        <v>112000</v>
      </c>
      <c r="O664" s="33">
        <v>112000</v>
      </c>
      <c r="P664" s="33">
        <f t="shared" si="10"/>
        <v>100</v>
      </c>
      <c r="Q664" s="119"/>
      <c r="R664" s="120"/>
      <c r="S664" s="120"/>
      <c r="T664" s="17">
        <v>0</v>
      </c>
      <c r="U664" s="18">
        <v>0</v>
      </c>
      <c r="V664" s="18">
        <v>0</v>
      </c>
      <c r="W664" s="18">
        <v>0</v>
      </c>
      <c r="X664" s="18">
        <v>112000</v>
      </c>
      <c r="Y664" s="18">
        <v>0</v>
      </c>
      <c r="Z664" s="18">
        <v>0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6" t="s">
        <v>0</v>
      </c>
    </row>
    <row r="665" spans="1:32" ht="22.5" x14ac:dyDescent="0.2">
      <c r="A665" s="29" t="s">
        <v>63</v>
      </c>
      <c r="B665" s="116" t="s">
        <v>62</v>
      </c>
      <c r="C665" s="116"/>
      <c r="D665" s="116"/>
      <c r="E665" s="116"/>
      <c r="F665" s="116"/>
      <c r="G665" s="116"/>
      <c r="H665" s="116"/>
      <c r="I665" s="30">
        <v>639</v>
      </c>
      <c r="J665" s="31">
        <v>7</v>
      </c>
      <c r="K665" s="31">
        <v>7</v>
      </c>
      <c r="L665" s="32" t="s">
        <v>62</v>
      </c>
      <c r="M665" s="30" t="s">
        <v>0</v>
      </c>
      <c r="N665" s="33">
        <v>112000</v>
      </c>
      <c r="O665" s="33">
        <v>112000</v>
      </c>
      <c r="P665" s="33">
        <f t="shared" si="10"/>
        <v>100</v>
      </c>
      <c r="Q665" s="119"/>
      <c r="R665" s="120"/>
      <c r="S665" s="120"/>
      <c r="T665" s="17">
        <v>0</v>
      </c>
      <c r="U665" s="18">
        <v>0</v>
      </c>
      <c r="V665" s="18">
        <v>0</v>
      </c>
      <c r="W665" s="18">
        <v>0</v>
      </c>
      <c r="X665" s="18">
        <v>112000</v>
      </c>
      <c r="Y665" s="18">
        <v>0</v>
      </c>
      <c r="Z665" s="18">
        <v>0</v>
      </c>
      <c r="AA665" s="18">
        <v>0</v>
      </c>
      <c r="AB665" s="18">
        <v>0</v>
      </c>
      <c r="AC665" s="18">
        <v>0</v>
      </c>
      <c r="AD665" s="18">
        <v>0</v>
      </c>
      <c r="AE665" s="18">
        <v>0</v>
      </c>
      <c r="AF665" s="16" t="s">
        <v>0</v>
      </c>
    </row>
    <row r="666" spans="1:32" x14ac:dyDescent="0.2">
      <c r="A666" s="29" t="s">
        <v>51</v>
      </c>
      <c r="B666" s="116" t="s">
        <v>51</v>
      </c>
      <c r="C666" s="116"/>
      <c r="D666" s="116"/>
      <c r="E666" s="116"/>
      <c r="F666" s="116"/>
      <c r="G666" s="116"/>
      <c r="H666" s="116"/>
      <c r="I666" s="30">
        <v>639</v>
      </c>
      <c r="J666" s="31">
        <v>7</v>
      </c>
      <c r="K666" s="31">
        <v>7</v>
      </c>
      <c r="L666" s="32" t="s">
        <v>62</v>
      </c>
      <c r="M666" s="30" t="s">
        <v>52</v>
      </c>
      <c r="N666" s="33">
        <v>112000</v>
      </c>
      <c r="O666" s="33">
        <v>112000</v>
      </c>
      <c r="P666" s="33">
        <f t="shared" si="10"/>
        <v>100</v>
      </c>
      <c r="Q666" s="119"/>
      <c r="R666" s="120"/>
      <c r="S666" s="120"/>
      <c r="T666" s="17">
        <v>0</v>
      </c>
      <c r="U666" s="18">
        <v>0</v>
      </c>
      <c r="V666" s="18">
        <v>0</v>
      </c>
      <c r="W666" s="18">
        <v>0</v>
      </c>
      <c r="X666" s="18">
        <v>112000</v>
      </c>
      <c r="Y666" s="18">
        <v>0</v>
      </c>
      <c r="Z666" s="18">
        <v>0</v>
      </c>
      <c r="AA666" s="18">
        <v>0</v>
      </c>
      <c r="AB666" s="18">
        <v>0</v>
      </c>
      <c r="AC666" s="18">
        <v>0</v>
      </c>
      <c r="AD666" s="18">
        <v>0</v>
      </c>
      <c r="AE666" s="18">
        <v>0</v>
      </c>
      <c r="AF666" s="16" t="s">
        <v>0</v>
      </c>
    </row>
    <row r="667" spans="1:32" x14ac:dyDescent="0.2">
      <c r="A667" s="29" t="s">
        <v>61</v>
      </c>
      <c r="B667" s="116" t="s">
        <v>61</v>
      </c>
      <c r="C667" s="116"/>
      <c r="D667" s="116"/>
      <c r="E667" s="116"/>
      <c r="F667" s="116"/>
      <c r="G667" s="116"/>
      <c r="H667" s="116"/>
      <c r="I667" s="30">
        <v>639</v>
      </c>
      <c r="J667" s="31">
        <v>7</v>
      </c>
      <c r="K667" s="31">
        <v>9</v>
      </c>
      <c r="L667" s="32" t="s">
        <v>0</v>
      </c>
      <c r="M667" s="30" t="s">
        <v>0</v>
      </c>
      <c r="N667" s="33">
        <v>66581.58</v>
      </c>
      <c r="O667" s="33">
        <v>66581.58</v>
      </c>
      <c r="P667" s="33">
        <f t="shared" si="10"/>
        <v>100</v>
      </c>
      <c r="Q667" s="119"/>
      <c r="R667" s="120"/>
      <c r="S667" s="120"/>
      <c r="T667" s="17">
        <v>2800</v>
      </c>
      <c r="U667" s="18">
        <v>0</v>
      </c>
      <c r="V667" s="18">
        <v>2800</v>
      </c>
      <c r="W667" s="18">
        <v>3918.42</v>
      </c>
      <c r="X667" s="18">
        <v>22193.86</v>
      </c>
      <c r="Y667" s="18">
        <v>11096.93</v>
      </c>
      <c r="Z667" s="18">
        <v>11096.93</v>
      </c>
      <c r="AA667" s="18">
        <v>2800</v>
      </c>
      <c r="AB667" s="18">
        <v>2800</v>
      </c>
      <c r="AC667" s="18">
        <v>2800</v>
      </c>
      <c r="AD667" s="18">
        <v>11096.93</v>
      </c>
      <c r="AE667" s="18">
        <v>11096.93</v>
      </c>
      <c r="AF667" s="16" t="s">
        <v>0</v>
      </c>
    </row>
    <row r="668" spans="1:32" x14ac:dyDescent="0.2">
      <c r="A668" s="29" t="s">
        <v>59</v>
      </c>
      <c r="B668" s="116" t="s">
        <v>60</v>
      </c>
      <c r="C668" s="116"/>
      <c r="D668" s="116"/>
      <c r="E668" s="116"/>
      <c r="F668" s="116"/>
      <c r="G668" s="116"/>
      <c r="H668" s="116"/>
      <c r="I668" s="30">
        <v>639</v>
      </c>
      <c r="J668" s="31">
        <v>7</v>
      </c>
      <c r="K668" s="31">
        <v>9</v>
      </c>
      <c r="L668" s="32" t="s">
        <v>60</v>
      </c>
      <c r="M668" s="30" t="s">
        <v>0</v>
      </c>
      <c r="N668" s="33">
        <v>66581.58</v>
      </c>
      <c r="O668" s="33">
        <v>66581.58</v>
      </c>
      <c r="P668" s="33">
        <f t="shared" si="10"/>
        <v>100</v>
      </c>
      <c r="Q668" s="119"/>
      <c r="R668" s="120"/>
      <c r="S668" s="120"/>
      <c r="T668" s="17">
        <v>2800</v>
      </c>
      <c r="U668" s="18">
        <v>0</v>
      </c>
      <c r="V668" s="18">
        <v>2800</v>
      </c>
      <c r="W668" s="18">
        <v>3918.42</v>
      </c>
      <c r="X668" s="18">
        <v>22193.86</v>
      </c>
      <c r="Y668" s="18">
        <v>11096.93</v>
      </c>
      <c r="Z668" s="18">
        <v>11096.93</v>
      </c>
      <c r="AA668" s="18">
        <v>2800</v>
      </c>
      <c r="AB668" s="18">
        <v>2800</v>
      </c>
      <c r="AC668" s="18">
        <v>2800</v>
      </c>
      <c r="AD668" s="18">
        <v>11096.93</v>
      </c>
      <c r="AE668" s="18">
        <v>11096.93</v>
      </c>
      <c r="AF668" s="16" t="s">
        <v>0</v>
      </c>
    </row>
    <row r="669" spans="1:32" x14ac:dyDescent="0.2">
      <c r="A669" s="29" t="s">
        <v>57</v>
      </c>
      <c r="B669" s="116" t="s">
        <v>58</v>
      </c>
      <c r="C669" s="116"/>
      <c r="D669" s="116"/>
      <c r="E669" s="116"/>
      <c r="F669" s="116"/>
      <c r="G669" s="116"/>
      <c r="H669" s="116"/>
      <c r="I669" s="30">
        <v>639</v>
      </c>
      <c r="J669" s="31">
        <v>7</v>
      </c>
      <c r="K669" s="31">
        <v>9</v>
      </c>
      <c r="L669" s="32" t="s">
        <v>58</v>
      </c>
      <c r="M669" s="30" t="s">
        <v>0</v>
      </c>
      <c r="N669" s="33">
        <v>66581.58</v>
      </c>
      <c r="O669" s="33">
        <v>66581.58</v>
      </c>
      <c r="P669" s="33">
        <f t="shared" si="10"/>
        <v>100</v>
      </c>
      <c r="Q669" s="119"/>
      <c r="R669" s="120"/>
      <c r="S669" s="120"/>
      <c r="T669" s="17">
        <v>2800</v>
      </c>
      <c r="U669" s="18">
        <v>0</v>
      </c>
      <c r="V669" s="18">
        <v>2800</v>
      </c>
      <c r="W669" s="18">
        <v>3918.42</v>
      </c>
      <c r="X669" s="18">
        <v>22193.86</v>
      </c>
      <c r="Y669" s="18">
        <v>11096.93</v>
      </c>
      <c r="Z669" s="18">
        <v>11096.93</v>
      </c>
      <c r="AA669" s="18">
        <v>2800</v>
      </c>
      <c r="AB669" s="18">
        <v>2800</v>
      </c>
      <c r="AC669" s="18">
        <v>2800</v>
      </c>
      <c r="AD669" s="18">
        <v>11096.93</v>
      </c>
      <c r="AE669" s="18">
        <v>11096.93</v>
      </c>
      <c r="AF669" s="16" t="s">
        <v>0</v>
      </c>
    </row>
    <row r="670" spans="1:32" x14ac:dyDescent="0.2">
      <c r="A670" s="29" t="s">
        <v>55</v>
      </c>
      <c r="B670" s="116" t="s">
        <v>56</v>
      </c>
      <c r="C670" s="116"/>
      <c r="D670" s="116"/>
      <c r="E670" s="116"/>
      <c r="F670" s="116"/>
      <c r="G670" s="116"/>
      <c r="H670" s="116"/>
      <c r="I670" s="30">
        <v>639</v>
      </c>
      <c r="J670" s="31">
        <v>7</v>
      </c>
      <c r="K670" s="31">
        <v>9</v>
      </c>
      <c r="L670" s="32" t="s">
        <v>56</v>
      </c>
      <c r="M670" s="30" t="s">
        <v>0</v>
      </c>
      <c r="N670" s="33">
        <v>66581.58</v>
      </c>
      <c r="O670" s="33">
        <v>66581.58</v>
      </c>
      <c r="P670" s="33">
        <f t="shared" si="10"/>
        <v>100</v>
      </c>
      <c r="Q670" s="119"/>
      <c r="R670" s="120"/>
      <c r="S670" s="120"/>
      <c r="T670" s="17">
        <v>2800</v>
      </c>
      <c r="U670" s="18">
        <v>0</v>
      </c>
      <c r="V670" s="18">
        <v>2800</v>
      </c>
      <c r="W670" s="18">
        <v>3918.42</v>
      </c>
      <c r="X670" s="18">
        <v>22193.86</v>
      </c>
      <c r="Y670" s="18">
        <v>11096.93</v>
      </c>
      <c r="Z670" s="18">
        <v>11096.93</v>
      </c>
      <c r="AA670" s="18">
        <v>2800</v>
      </c>
      <c r="AB670" s="18">
        <v>2800</v>
      </c>
      <c r="AC670" s="18">
        <v>2800</v>
      </c>
      <c r="AD670" s="18">
        <v>11096.93</v>
      </c>
      <c r="AE670" s="18">
        <v>11096.93</v>
      </c>
      <c r="AF670" s="16" t="s">
        <v>0</v>
      </c>
    </row>
    <row r="671" spans="1:32" ht="22.5" x14ac:dyDescent="0.2">
      <c r="A671" s="29" t="s">
        <v>54</v>
      </c>
      <c r="B671" s="116" t="s">
        <v>53</v>
      </c>
      <c r="C671" s="116"/>
      <c r="D671" s="116"/>
      <c r="E671" s="116"/>
      <c r="F671" s="116"/>
      <c r="G671" s="116"/>
      <c r="H671" s="116"/>
      <c r="I671" s="30">
        <v>639</v>
      </c>
      <c r="J671" s="31">
        <v>7</v>
      </c>
      <c r="K671" s="31">
        <v>9</v>
      </c>
      <c r="L671" s="32" t="s">
        <v>53</v>
      </c>
      <c r="M671" s="30" t="s">
        <v>0</v>
      </c>
      <c r="N671" s="33">
        <v>66581.58</v>
      </c>
      <c r="O671" s="33">
        <v>66581.58</v>
      </c>
      <c r="P671" s="33">
        <f t="shared" si="10"/>
        <v>100</v>
      </c>
      <c r="Q671" s="119"/>
      <c r="R671" s="120"/>
      <c r="S671" s="120"/>
      <c r="T671" s="17">
        <v>2800</v>
      </c>
      <c r="U671" s="18">
        <v>0</v>
      </c>
      <c r="V671" s="18">
        <v>2800</v>
      </c>
      <c r="W671" s="18">
        <v>3918.42</v>
      </c>
      <c r="X671" s="18">
        <v>22193.86</v>
      </c>
      <c r="Y671" s="18">
        <v>11096.93</v>
      </c>
      <c r="Z671" s="18">
        <v>11096.93</v>
      </c>
      <c r="AA671" s="18">
        <v>2800</v>
      </c>
      <c r="AB671" s="18">
        <v>2800</v>
      </c>
      <c r="AC671" s="18">
        <v>2800</v>
      </c>
      <c r="AD671" s="18">
        <v>11096.93</v>
      </c>
      <c r="AE671" s="18">
        <v>11096.93</v>
      </c>
      <c r="AF671" s="16" t="s">
        <v>0</v>
      </c>
    </row>
    <row r="672" spans="1:32" x14ac:dyDescent="0.2">
      <c r="A672" s="29" t="s">
        <v>51</v>
      </c>
      <c r="B672" s="116" t="s">
        <v>51</v>
      </c>
      <c r="C672" s="116"/>
      <c r="D672" s="116"/>
      <c r="E672" s="116"/>
      <c r="F672" s="116"/>
      <c r="G672" s="116"/>
      <c r="H672" s="116"/>
      <c r="I672" s="30">
        <v>639</v>
      </c>
      <c r="J672" s="31">
        <v>7</v>
      </c>
      <c r="K672" s="31">
        <v>9</v>
      </c>
      <c r="L672" s="32" t="s">
        <v>53</v>
      </c>
      <c r="M672" s="30" t="s">
        <v>52</v>
      </c>
      <c r="N672" s="33">
        <v>66581.58</v>
      </c>
      <c r="O672" s="33">
        <v>66581.58</v>
      </c>
      <c r="P672" s="33">
        <f t="shared" si="10"/>
        <v>100</v>
      </c>
      <c r="Q672" s="119"/>
      <c r="R672" s="120"/>
      <c r="S672" s="120"/>
      <c r="T672" s="17">
        <v>2800</v>
      </c>
      <c r="U672" s="18">
        <v>0</v>
      </c>
      <c r="V672" s="18">
        <v>2800</v>
      </c>
      <c r="W672" s="18">
        <v>3918.42</v>
      </c>
      <c r="X672" s="18">
        <v>22193.86</v>
      </c>
      <c r="Y672" s="18">
        <v>11096.93</v>
      </c>
      <c r="Z672" s="18">
        <v>11096.93</v>
      </c>
      <c r="AA672" s="18">
        <v>2800</v>
      </c>
      <c r="AB672" s="18">
        <v>2800</v>
      </c>
      <c r="AC672" s="18">
        <v>2800</v>
      </c>
      <c r="AD672" s="18">
        <v>11096.93</v>
      </c>
      <c r="AE672" s="18">
        <v>11096.93</v>
      </c>
      <c r="AF672" s="16" t="s">
        <v>0</v>
      </c>
    </row>
    <row r="673" spans="1:32" x14ac:dyDescent="0.2">
      <c r="A673" s="29" t="s">
        <v>50</v>
      </c>
      <c r="B673" s="116" t="s">
        <v>50</v>
      </c>
      <c r="C673" s="116"/>
      <c r="D673" s="116"/>
      <c r="E673" s="116"/>
      <c r="F673" s="116"/>
      <c r="G673" s="116"/>
      <c r="H673" s="116"/>
      <c r="I673" s="30">
        <v>639</v>
      </c>
      <c r="J673" s="31">
        <v>11</v>
      </c>
      <c r="K673" s="31">
        <v>0</v>
      </c>
      <c r="L673" s="32" t="s">
        <v>0</v>
      </c>
      <c r="M673" s="30" t="s">
        <v>0</v>
      </c>
      <c r="N673" s="33">
        <v>1387169</v>
      </c>
      <c r="O673" s="33">
        <v>994671.51</v>
      </c>
      <c r="P673" s="33">
        <f t="shared" si="10"/>
        <v>71.705142632224337</v>
      </c>
      <c r="Q673" s="119"/>
      <c r="R673" s="120"/>
      <c r="S673" s="120"/>
      <c r="T673" s="17">
        <v>118650</v>
      </c>
      <c r="U673" s="18">
        <v>368771.44</v>
      </c>
      <c r="V673" s="18">
        <v>112560</v>
      </c>
      <c r="W673" s="18">
        <v>183981</v>
      </c>
      <c r="X673" s="18">
        <v>404830.98</v>
      </c>
      <c r="Y673" s="18">
        <v>74475</v>
      </c>
      <c r="Z673" s="18">
        <v>157332.31</v>
      </c>
      <c r="AA673" s="18">
        <v>119600</v>
      </c>
      <c r="AB673" s="18">
        <v>117600</v>
      </c>
      <c r="AC673" s="18">
        <v>123830</v>
      </c>
      <c r="AD673" s="18">
        <v>222729</v>
      </c>
      <c r="AE673" s="18">
        <v>159030.26999999999</v>
      </c>
      <c r="AF673" s="16" t="s">
        <v>0</v>
      </c>
    </row>
    <row r="674" spans="1:32" x14ac:dyDescent="0.2">
      <c r="A674" s="29" t="s">
        <v>49</v>
      </c>
      <c r="B674" s="116" t="s">
        <v>49</v>
      </c>
      <c r="C674" s="116"/>
      <c r="D674" s="116"/>
      <c r="E674" s="116"/>
      <c r="F674" s="116"/>
      <c r="G674" s="116"/>
      <c r="H674" s="116"/>
      <c r="I674" s="30">
        <v>639</v>
      </c>
      <c r="J674" s="31">
        <v>11</v>
      </c>
      <c r="K674" s="31">
        <v>5</v>
      </c>
      <c r="L674" s="32" t="s">
        <v>0</v>
      </c>
      <c r="M674" s="30" t="s">
        <v>0</v>
      </c>
      <c r="N674" s="33">
        <v>1387169</v>
      </c>
      <c r="O674" s="33">
        <v>994671.51</v>
      </c>
      <c r="P674" s="33">
        <f t="shared" si="10"/>
        <v>71.705142632224337</v>
      </c>
      <c r="Q674" s="119"/>
      <c r="R674" s="120"/>
      <c r="S674" s="120"/>
      <c r="T674" s="17">
        <v>118650</v>
      </c>
      <c r="U674" s="18">
        <v>368771.44</v>
      </c>
      <c r="V674" s="18">
        <v>112560</v>
      </c>
      <c r="W674" s="18">
        <v>183981</v>
      </c>
      <c r="X674" s="18">
        <v>404830.98</v>
      </c>
      <c r="Y674" s="18">
        <v>74475</v>
      </c>
      <c r="Z674" s="18">
        <v>157332.31</v>
      </c>
      <c r="AA674" s="18">
        <v>119600</v>
      </c>
      <c r="AB674" s="18">
        <v>117600</v>
      </c>
      <c r="AC674" s="18">
        <v>123830</v>
      </c>
      <c r="AD674" s="18">
        <v>222729</v>
      </c>
      <c r="AE674" s="18">
        <v>159030.26999999999</v>
      </c>
      <c r="AF674" s="16" t="s">
        <v>0</v>
      </c>
    </row>
    <row r="675" spans="1:32" ht="22.5" x14ac:dyDescent="0.2">
      <c r="A675" s="29" t="s">
        <v>47</v>
      </c>
      <c r="B675" s="116" t="s">
        <v>48</v>
      </c>
      <c r="C675" s="116"/>
      <c r="D675" s="116"/>
      <c r="E675" s="116"/>
      <c r="F675" s="116"/>
      <c r="G675" s="116"/>
      <c r="H675" s="116"/>
      <c r="I675" s="30">
        <v>639</v>
      </c>
      <c r="J675" s="31">
        <v>11</v>
      </c>
      <c r="K675" s="31">
        <v>5</v>
      </c>
      <c r="L675" s="32" t="s">
        <v>48</v>
      </c>
      <c r="M675" s="30" t="s">
        <v>0</v>
      </c>
      <c r="N675" s="33">
        <v>1387169</v>
      </c>
      <c r="O675" s="33">
        <v>994671.51</v>
      </c>
      <c r="P675" s="33">
        <f t="shared" si="10"/>
        <v>71.705142632224337</v>
      </c>
      <c r="Q675" s="119"/>
      <c r="R675" s="120"/>
      <c r="S675" s="120"/>
      <c r="T675" s="17">
        <v>118650</v>
      </c>
      <c r="U675" s="18">
        <v>368771.44</v>
      </c>
      <c r="V675" s="18">
        <v>112560</v>
      </c>
      <c r="W675" s="18">
        <v>183981</v>
      </c>
      <c r="X675" s="18">
        <v>404830.98</v>
      </c>
      <c r="Y675" s="18">
        <v>74475</v>
      </c>
      <c r="Z675" s="18">
        <v>157332.31</v>
      </c>
      <c r="AA675" s="18">
        <v>119600</v>
      </c>
      <c r="AB675" s="18">
        <v>117600</v>
      </c>
      <c r="AC675" s="18">
        <v>123830</v>
      </c>
      <c r="AD675" s="18">
        <v>222729</v>
      </c>
      <c r="AE675" s="18">
        <v>159030.26999999999</v>
      </c>
      <c r="AF675" s="16" t="s">
        <v>0</v>
      </c>
    </row>
    <row r="676" spans="1:32" ht="22.5" x14ac:dyDescent="0.2">
      <c r="A676" s="29" t="s">
        <v>45</v>
      </c>
      <c r="B676" s="116" t="s">
        <v>46</v>
      </c>
      <c r="C676" s="116"/>
      <c r="D676" s="116"/>
      <c r="E676" s="116"/>
      <c r="F676" s="116"/>
      <c r="G676" s="116"/>
      <c r="H676" s="116"/>
      <c r="I676" s="30">
        <v>639</v>
      </c>
      <c r="J676" s="31">
        <v>11</v>
      </c>
      <c r="K676" s="31">
        <v>5</v>
      </c>
      <c r="L676" s="32" t="s">
        <v>46</v>
      </c>
      <c r="M676" s="30" t="s">
        <v>0</v>
      </c>
      <c r="N676" s="33">
        <v>386000</v>
      </c>
      <c r="O676" s="33">
        <v>250500</v>
      </c>
      <c r="P676" s="33">
        <f t="shared" si="10"/>
        <v>64.896373056994818</v>
      </c>
      <c r="Q676" s="119"/>
      <c r="R676" s="120"/>
      <c r="S676" s="120"/>
      <c r="T676" s="17">
        <v>30000</v>
      </c>
      <c r="U676" s="18">
        <v>108200</v>
      </c>
      <c r="V676" s="18">
        <v>17860</v>
      </c>
      <c r="W676" s="18">
        <v>20000</v>
      </c>
      <c r="X676" s="18">
        <v>147500</v>
      </c>
      <c r="Y676" s="18">
        <v>31200</v>
      </c>
      <c r="Z676" s="18">
        <v>41000</v>
      </c>
      <c r="AA676" s="18">
        <v>34000</v>
      </c>
      <c r="AB676" s="18">
        <v>32000</v>
      </c>
      <c r="AC676" s="18">
        <v>25000</v>
      </c>
      <c r="AD676" s="18">
        <v>40200</v>
      </c>
      <c r="AE676" s="18">
        <v>17900</v>
      </c>
      <c r="AF676" s="16" t="s">
        <v>0</v>
      </c>
    </row>
    <row r="677" spans="1:32" ht="22.5" x14ac:dyDescent="0.2">
      <c r="A677" s="29" t="s">
        <v>43</v>
      </c>
      <c r="B677" s="116" t="s">
        <v>44</v>
      </c>
      <c r="C677" s="116"/>
      <c r="D677" s="116"/>
      <c r="E677" s="116"/>
      <c r="F677" s="116"/>
      <c r="G677" s="116"/>
      <c r="H677" s="116"/>
      <c r="I677" s="30">
        <v>639</v>
      </c>
      <c r="J677" s="31">
        <v>11</v>
      </c>
      <c r="K677" s="31">
        <v>5</v>
      </c>
      <c r="L677" s="32" t="s">
        <v>44</v>
      </c>
      <c r="M677" s="30" t="s">
        <v>0</v>
      </c>
      <c r="N677" s="33">
        <v>386000</v>
      </c>
      <c r="O677" s="33">
        <v>250500</v>
      </c>
      <c r="P677" s="33">
        <f t="shared" si="10"/>
        <v>64.896373056994818</v>
      </c>
      <c r="Q677" s="119"/>
      <c r="R677" s="120"/>
      <c r="S677" s="120"/>
      <c r="T677" s="17">
        <v>30000</v>
      </c>
      <c r="U677" s="18">
        <v>108200</v>
      </c>
      <c r="V677" s="18">
        <v>17860</v>
      </c>
      <c r="W677" s="18">
        <v>20000</v>
      </c>
      <c r="X677" s="18">
        <v>147500</v>
      </c>
      <c r="Y677" s="18">
        <v>31200</v>
      </c>
      <c r="Z677" s="18">
        <v>41000</v>
      </c>
      <c r="AA677" s="18">
        <v>34000</v>
      </c>
      <c r="AB677" s="18">
        <v>32000</v>
      </c>
      <c r="AC677" s="18">
        <v>25000</v>
      </c>
      <c r="AD677" s="18">
        <v>40200</v>
      </c>
      <c r="AE677" s="18">
        <v>17900</v>
      </c>
      <c r="AF677" s="16" t="s">
        <v>0</v>
      </c>
    </row>
    <row r="678" spans="1:32" ht="22.5" x14ac:dyDescent="0.2">
      <c r="A678" s="29" t="s">
        <v>42</v>
      </c>
      <c r="B678" s="116" t="s">
        <v>41</v>
      </c>
      <c r="C678" s="116"/>
      <c r="D678" s="116"/>
      <c r="E678" s="116"/>
      <c r="F678" s="116"/>
      <c r="G678" s="116"/>
      <c r="H678" s="116"/>
      <c r="I678" s="30">
        <v>639</v>
      </c>
      <c r="J678" s="31">
        <v>11</v>
      </c>
      <c r="K678" s="31">
        <v>5</v>
      </c>
      <c r="L678" s="32" t="s">
        <v>41</v>
      </c>
      <c r="M678" s="30" t="s">
        <v>0</v>
      </c>
      <c r="N678" s="33">
        <v>15000</v>
      </c>
      <c r="O678" s="33">
        <v>0</v>
      </c>
      <c r="P678" s="33">
        <f t="shared" si="10"/>
        <v>0</v>
      </c>
      <c r="Q678" s="119"/>
      <c r="R678" s="120"/>
      <c r="S678" s="120"/>
      <c r="T678" s="17">
        <v>0</v>
      </c>
      <c r="U678" s="18">
        <v>0</v>
      </c>
      <c r="V678" s="18">
        <v>0</v>
      </c>
      <c r="W678" s="18">
        <v>0</v>
      </c>
      <c r="X678" s="18">
        <v>15000</v>
      </c>
      <c r="Y678" s="18">
        <v>0</v>
      </c>
      <c r="Z678" s="18">
        <v>0</v>
      </c>
      <c r="AA678" s="18">
        <v>0</v>
      </c>
      <c r="AB678" s="18">
        <v>0</v>
      </c>
      <c r="AC678" s="18">
        <v>15000</v>
      </c>
      <c r="AD678" s="18">
        <v>0</v>
      </c>
      <c r="AE678" s="18">
        <v>0</v>
      </c>
      <c r="AF678" s="16" t="s">
        <v>0</v>
      </c>
    </row>
    <row r="679" spans="1:32" ht="22.5" x14ac:dyDescent="0.2">
      <c r="A679" s="29" t="s">
        <v>1</v>
      </c>
      <c r="B679" s="116" t="s">
        <v>1</v>
      </c>
      <c r="C679" s="116"/>
      <c r="D679" s="116"/>
      <c r="E679" s="116"/>
      <c r="F679" s="116"/>
      <c r="G679" s="116"/>
      <c r="H679" s="116"/>
      <c r="I679" s="30">
        <v>639</v>
      </c>
      <c r="J679" s="31">
        <v>11</v>
      </c>
      <c r="K679" s="31">
        <v>5</v>
      </c>
      <c r="L679" s="32" t="s">
        <v>41</v>
      </c>
      <c r="M679" s="30" t="s">
        <v>2</v>
      </c>
      <c r="N679" s="33">
        <v>15000</v>
      </c>
      <c r="O679" s="33">
        <v>0</v>
      </c>
      <c r="P679" s="33">
        <f t="shared" si="10"/>
        <v>0</v>
      </c>
      <c r="Q679" s="119"/>
      <c r="R679" s="120"/>
      <c r="S679" s="120"/>
      <c r="T679" s="17">
        <v>0</v>
      </c>
      <c r="U679" s="18">
        <v>0</v>
      </c>
      <c r="V679" s="18">
        <v>0</v>
      </c>
      <c r="W679" s="18">
        <v>0</v>
      </c>
      <c r="X679" s="18">
        <v>15000</v>
      </c>
      <c r="Y679" s="18">
        <v>0</v>
      </c>
      <c r="Z679" s="18">
        <v>0</v>
      </c>
      <c r="AA679" s="18">
        <v>0</v>
      </c>
      <c r="AB679" s="18">
        <v>0</v>
      </c>
      <c r="AC679" s="18">
        <v>15000</v>
      </c>
      <c r="AD679" s="18">
        <v>0</v>
      </c>
      <c r="AE679" s="18">
        <v>0</v>
      </c>
      <c r="AF679" s="16" t="s">
        <v>0</v>
      </c>
    </row>
    <row r="680" spans="1:32" x14ac:dyDescent="0.2">
      <c r="A680" s="29" t="s">
        <v>38</v>
      </c>
      <c r="B680" s="116" t="s">
        <v>37</v>
      </c>
      <c r="C680" s="116"/>
      <c r="D680" s="116"/>
      <c r="E680" s="116"/>
      <c r="F680" s="116"/>
      <c r="G680" s="116"/>
      <c r="H680" s="116"/>
      <c r="I680" s="30">
        <v>639</v>
      </c>
      <c r="J680" s="31">
        <v>11</v>
      </c>
      <c r="K680" s="31">
        <v>5</v>
      </c>
      <c r="L680" s="32" t="s">
        <v>37</v>
      </c>
      <c r="M680" s="30" t="s">
        <v>0</v>
      </c>
      <c r="N680" s="33">
        <v>371000</v>
      </c>
      <c r="O680" s="33">
        <v>250500</v>
      </c>
      <c r="P680" s="33">
        <f t="shared" si="10"/>
        <v>67.520215633423177</v>
      </c>
      <c r="Q680" s="119"/>
      <c r="R680" s="120"/>
      <c r="S680" s="120"/>
      <c r="T680" s="17">
        <v>30000</v>
      </c>
      <c r="U680" s="18">
        <v>108200</v>
      </c>
      <c r="V680" s="18">
        <v>17860</v>
      </c>
      <c r="W680" s="18">
        <v>20000</v>
      </c>
      <c r="X680" s="18">
        <v>132500</v>
      </c>
      <c r="Y680" s="18">
        <v>31200</v>
      </c>
      <c r="Z680" s="18">
        <v>41000</v>
      </c>
      <c r="AA680" s="18">
        <v>34000</v>
      </c>
      <c r="AB680" s="18">
        <v>32000</v>
      </c>
      <c r="AC680" s="18">
        <v>10000</v>
      </c>
      <c r="AD680" s="18">
        <v>40200</v>
      </c>
      <c r="AE680" s="18">
        <v>17900</v>
      </c>
      <c r="AF680" s="16" t="s">
        <v>0</v>
      </c>
    </row>
    <row r="681" spans="1:32" ht="22.5" x14ac:dyDescent="0.2">
      <c r="A681" s="29" t="s">
        <v>1</v>
      </c>
      <c r="B681" s="116" t="s">
        <v>1</v>
      </c>
      <c r="C681" s="116"/>
      <c r="D681" s="116"/>
      <c r="E681" s="116"/>
      <c r="F681" s="116"/>
      <c r="G681" s="116"/>
      <c r="H681" s="116"/>
      <c r="I681" s="30">
        <v>639</v>
      </c>
      <c r="J681" s="31">
        <v>11</v>
      </c>
      <c r="K681" s="31">
        <v>5</v>
      </c>
      <c r="L681" s="32" t="s">
        <v>37</v>
      </c>
      <c r="M681" s="30" t="s">
        <v>2</v>
      </c>
      <c r="N681" s="33">
        <v>370000</v>
      </c>
      <c r="O681" s="33">
        <v>249500</v>
      </c>
      <c r="P681" s="33">
        <f t="shared" si="10"/>
        <v>67.432432432432435</v>
      </c>
      <c r="Q681" s="119"/>
      <c r="R681" s="120"/>
      <c r="S681" s="120"/>
      <c r="T681" s="17">
        <v>30000</v>
      </c>
      <c r="U681" s="18">
        <v>108200</v>
      </c>
      <c r="V681" s="18">
        <v>17860</v>
      </c>
      <c r="W681" s="18">
        <v>20000</v>
      </c>
      <c r="X681" s="18">
        <v>132500</v>
      </c>
      <c r="Y681" s="18">
        <v>31200</v>
      </c>
      <c r="Z681" s="18">
        <v>40000</v>
      </c>
      <c r="AA681" s="18">
        <v>34000</v>
      </c>
      <c r="AB681" s="18">
        <v>32000</v>
      </c>
      <c r="AC681" s="18">
        <v>10000</v>
      </c>
      <c r="AD681" s="18">
        <v>40200</v>
      </c>
      <c r="AE681" s="18">
        <v>17900</v>
      </c>
      <c r="AF681" s="16" t="s">
        <v>0</v>
      </c>
    </row>
    <row r="682" spans="1:32" x14ac:dyDescent="0.2">
      <c r="A682" s="29" t="s">
        <v>14</v>
      </c>
      <c r="B682" s="116" t="s">
        <v>14</v>
      </c>
      <c r="C682" s="116"/>
      <c r="D682" s="116"/>
      <c r="E682" s="116"/>
      <c r="F682" s="116"/>
      <c r="G682" s="116"/>
      <c r="H682" s="116"/>
      <c r="I682" s="30">
        <v>639</v>
      </c>
      <c r="J682" s="31">
        <v>11</v>
      </c>
      <c r="K682" s="31">
        <v>5</v>
      </c>
      <c r="L682" s="32" t="s">
        <v>37</v>
      </c>
      <c r="M682" s="30" t="s">
        <v>15</v>
      </c>
      <c r="N682" s="33">
        <v>1000</v>
      </c>
      <c r="O682" s="33">
        <v>1000</v>
      </c>
      <c r="P682" s="33">
        <f t="shared" si="10"/>
        <v>100</v>
      </c>
      <c r="Q682" s="119"/>
      <c r="R682" s="120"/>
      <c r="S682" s="120"/>
      <c r="T682" s="17">
        <v>0</v>
      </c>
      <c r="U682" s="18">
        <v>0</v>
      </c>
      <c r="V682" s="18">
        <v>0</v>
      </c>
      <c r="W682" s="18">
        <v>0</v>
      </c>
      <c r="X682" s="18">
        <v>0</v>
      </c>
      <c r="Y682" s="18">
        <v>0</v>
      </c>
      <c r="Z682" s="18">
        <v>1000</v>
      </c>
      <c r="AA682" s="18">
        <v>0</v>
      </c>
      <c r="AB682" s="18">
        <v>0</v>
      </c>
      <c r="AC682" s="18">
        <v>0</v>
      </c>
      <c r="AD682" s="18">
        <v>0</v>
      </c>
      <c r="AE682" s="18">
        <v>0</v>
      </c>
      <c r="AF682" s="16" t="s">
        <v>0</v>
      </c>
    </row>
    <row r="683" spans="1:32" ht="33.75" x14ac:dyDescent="0.2">
      <c r="A683" s="29" t="s">
        <v>35</v>
      </c>
      <c r="B683" s="116" t="s">
        <v>36</v>
      </c>
      <c r="C683" s="116"/>
      <c r="D683" s="116"/>
      <c r="E683" s="116"/>
      <c r="F683" s="116"/>
      <c r="G683" s="116"/>
      <c r="H683" s="116"/>
      <c r="I683" s="30">
        <v>639</v>
      </c>
      <c r="J683" s="31">
        <v>11</v>
      </c>
      <c r="K683" s="31">
        <v>5</v>
      </c>
      <c r="L683" s="32" t="s">
        <v>36</v>
      </c>
      <c r="M683" s="30" t="s">
        <v>0</v>
      </c>
      <c r="N683" s="33">
        <v>1001169</v>
      </c>
      <c r="O683" s="33">
        <v>744171.51</v>
      </c>
      <c r="P683" s="33">
        <f t="shared" si="10"/>
        <v>74.330258927313977</v>
      </c>
      <c r="Q683" s="119"/>
      <c r="R683" s="120"/>
      <c r="S683" s="120"/>
      <c r="T683" s="17">
        <v>88650</v>
      </c>
      <c r="U683" s="18">
        <v>260571.44</v>
      </c>
      <c r="V683" s="18">
        <v>94700</v>
      </c>
      <c r="W683" s="18">
        <v>163981</v>
      </c>
      <c r="X683" s="18">
        <v>257330.98</v>
      </c>
      <c r="Y683" s="18">
        <v>43275</v>
      </c>
      <c r="Z683" s="18">
        <v>116332.31</v>
      </c>
      <c r="AA683" s="18">
        <v>85600</v>
      </c>
      <c r="AB683" s="18">
        <v>85600</v>
      </c>
      <c r="AC683" s="18">
        <v>98830</v>
      </c>
      <c r="AD683" s="18">
        <v>182529</v>
      </c>
      <c r="AE683" s="18">
        <v>141130.26999999999</v>
      </c>
      <c r="AF683" s="16" t="s">
        <v>0</v>
      </c>
    </row>
    <row r="684" spans="1:32" x14ac:dyDescent="0.2">
      <c r="A684" s="29" t="s">
        <v>33</v>
      </c>
      <c r="B684" s="116" t="s">
        <v>34</v>
      </c>
      <c r="C684" s="116"/>
      <c r="D684" s="116"/>
      <c r="E684" s="116"/>
      <c r="F684" s="116"/>
      <c r="G684" s="116"/>
      <c r="H684" s="116"/>
      <c r="I684" s="30">
        <v>639</v>
      </c>
      <c r="J684" s="31">
        <v>11</v>
      </c>
      <c r="K684" s="31">
        <v>5</v>
      </c>
      <c r="L684" s="32" t="s">
        <v>34</v>
      </c>
      <c r="M684" s="30" t="s">
        <v>0</v>
      </c>
      <c r="N684" s="33">
        <v>1001169</v>
      </c>
      <c r="O684" s="33">
        <v>744171.51</v>
      </c>
      <c r="P684" s="33">
        <f t="shared" si="10"/>
        <v>74.330258927313977</v>
      </c>
      <c r="Q684" s="119"/>
      <c r="R684" s="120"/>
      <c r="S684" s="120"/>
      <c r="T684" s="17">
        <v>88650</v>
      </c>
      <c r="U684" s="18">
        <v>260571.44</v>
      </c>
      <c r="V684" s="18">
        <v>94700</v>
      </c>
      <c r="W684" s="18">
        <v>163981</v>
      </c>
      <c r="X684" s="18">
        <v>257330.98</v>
      </c>
      <c r="Y684" s="18">
        <v>43275</v>
      </c>
      <c r="Z684" s="18">
        <v>116332.31</v>
      </c>
      <c r="AA684" s="18">
        <v>85600</v>
      </c>
      <c r="AB684" s="18">
        <v>85600</v>
      </c>
      <c r="AC684" s="18">
        <v>98830</v>
      </c>
      <c r="AD684" s="18">
        <v>182529</v>
      </c>
      <c r="AE684" s="18">
        <v>141130.26999999999</v>
      </c>
      <c r="AF684" s="16" t="s">
        <v>0</v>
      </c>
    </row>
    <row r="685" spans="1:32" ht="22.5" x14ac:dyDescent="0.2">
      <c r="A685" s="29" t="s">
        <v>21</v>
      </c>
      <c r="B685" s="116" t="s">
        <v>32</v>
      </c>
      <c r="C685" s="116"/>
      <c r="D685" s="116"/>
      <c r="E685" s="116"/>
      <c r="F685" s="116"/>
      <c r="G685" s="116"/>
      <c r="H685" s="116"/>
      <c r="I685" s="30">
        <v>639</v>
      </c>
      <c r="J685" s="31">
        <v>11</v>
      </c>
      <c r="K685" s="31">
        <v>5</v>
      </c>
      <c r="L685" s="32" t="s">
        <v>32</v>
      </c>
      <c r="M685" s="30" t="s">
        <v>0</v>
      </c>
      <c r="N685" s="33">
        <v>78109</v>
      </c>
      <c r="O685" s="33">
        <v>64893.57</v>
      </c>
      <c r="P685" s="33">
        <f t="shared" si="10"/>
        <v>83.080784544674742</v>
      </c>
      <c r="Q685" s="119"/>
      <c r="R685" s="120"/>
      <c r="S685" s="120"/>
      <c r="T685" s="17">
        <v>2450</v>
      </c>
      <c r="U685" s="18">
        <v>17667.990000000002</v>
      </c>
      <c r="V685" s="18">
        <v>1550</v>
      </c>
      <c r="W685" s="18">
        <v>19071</v>
      </c>
      <c r="X685" s="18">
        <v>29596.01</v>
      </c>
      <c r="Y685" s="18">
        <v>23275</v>
      </c>
      <c r="Z685" s="18">
        <v>4900</v>
      </c>
      <c r="AA685" s="18">
        <v>2450</v>
      </c>
      <c r="AB685" s="18">
        <v>2450</v>
      </c>
      <c r="AC685" s="18">
        <v>2450</v>
      </c>
      <c r="AD685" s="18">
        <v>2670</v>
      </c>
      <c r="AE685" s="18">
        <v>0</v>
      </c>
      <c r="AF685" s="16" t="s">
        <v>0</v>
      </c>
    </row>
    <row r="686" spans="1:32" ht="22.5" x14ac:dyDescent="0.2">
      <c r="A686" s="29" t="s">
        <v>4</v>
      </c>
      <c r="B686" s="116" t="s">
        <v>4</v>
      </c>
      <c r="C686" s="116"/>
      <c r="D686" s="116"/>
      <c r="E686" s="116"/>
      <c r="F686" s="116"/>
      <c r="G686" s="116"/>
      <c r="H686" s="116"/>
      <c r="I686" s="30">
        <v>639</v>
      </c>
      <c r="J686" s="31">
        <v>11</v>
      </c>
      <c r="K686" s="31">
        <v>5</v>
      </c>
      <c r="L686" s="32" t="s">
        <v>32</v>
      </c>
      <c r="M686" s="30" t="s">
        <v>5</v>
      </c>
      <c r="N686" s="33">
        <v>30839</v>
      </c>
      <c r="O686" s="33">
        <v>27105.57</v>
      </c>
      <c r="P686" s="33">
        <f t="shared" si="10"/>
        <v>87.893803301014955</v>
      </c>
      <c r="Q686" s="119"/>
      <c r="R686" s="120"/>
      <c r="S686" s="120"/>
      <c r="T686" s="17">
        <v>0</v>
      </c>
      <c r="U686" s="18">
        <v>5807.99</v>
      </c>
      <c r="V686" s="18">
        <v>0</v>
      </c>
      <c r="W686" s="18">
        <v>16621</v>
      </c>
      <c r="X686" s="18">
        <v>3756.01</v>
      </c>
      <c r="Y686" s="18">
        <v>21275</v>
      </c>
      <c r="Z686" s="18">
        <v>0</v>
      </c>
      <c r="AA686" s="18">
        <v>0</v>
      </c>
      <c r="AB686" s="18">
        <v>0</v>
      </c>
      <c r="AC686" s="18">
        <v>0</v>
      </c>
      <c r="AD686" s="18">
        <v>0</v>
      </c>
      <c r="AE686" s="18">
        <v>0</v>
      </c>
      <c r="AF686" s="16" t="s">
        <v>0</v>
      </c>
    </row>
    <row r="687" spans="1:32" ht="22.5" x14ac:dyDescent="0.2">
      <c r="A687" s="29" t="s">
        <v>1</v>
      </c>
      <c r="B687" s="116" t="s">
        <v>1</v>
      </c>
      <c r="C687" s="116"/>
      <c r="D687" s="116"/>
      <c r="E687" s="116"/>
      <c r="F687" s="116"/>
      <c r="G687" s="116"/>
      <c r="H687" s="116"/>
      <c r="I687" s="30">
        <v>639</v>
      </c>
      <c r="J687" s="31">
        <v>11</v>
      </c>
      <c r="K687" s="31">
        <v>5</v>
      </c>
      <c r="L687" s="32" t="s">
        <v>32</v>
      </c>
      <c r="M687" s="30" t="s">
        <v>2</v>
      </c>
      <c r="N687" s="33">
        <v>43970</v>
      </c>
      <c r="O687" s="33">
        <v>37788</v>
      </c>
      <c r="P687" s="33">
        <f t="shared" si="10"/>
        <v>85.940413918580845</v>
      </c>
      <c r="Q687" s="119"/>
      <c r="R687" s="120"/>
      <c r="S687" s="120"/>
      <c r="T687" s="17">
        <v>2450</v>
      </c>
      <c r="U687" s="18">
        <v>11860</v>
      </c>
      <c r="V687" s="18">
        <v>1550</v>
      </c>
      <c r="W687" s="18">
        <v>2450</v>
      </c>
      <c r="X687" s="18">
        <v>22540</v>
      </c>
      <c r="Y687" s="18">
        <v>2000</v>
      </c>
      <c r="Z687" s="18">
        <v>4900</v>
      </c>
      <c r="AA687" s="18">
        <v>2450</v>
      </c>
      <c r="AB687" s="18">
        <v>2450</v>
      </c>
      <c r="AC687" s="18">
        <v>2450</v>
      </c>
      <c r="AD687" s="18">
        <v>2670</v>
      </c>
      <c r="AE687" s="18">
        <v>0</v>
      </c>
      <c r="AF687" s="16" t="s">
        <v>0</v>
      </c>
    </row>
    <row r="688" spans="1:32" x14ac:dyDescent="0.2">
      <c r="A688" s="29" t="s">
        <v>14</v>
      </c>
      <c r="B688" s="116" t="s">
        <v>14</v>
      </c>
      <c r="C688" s="116"/>
      <c r="D688" s="116"/>
      <c r="E688" s="116"/>
      <c r="F688" s="116"/>
      <c r="G688" s="116"/>
      <c r="H688" s="116"/>
      <c r="I688" s="30">
        <v>639</v>
      </c>
      <c r="J688" s="31">
        <v>11</v>
      </c>
      <c r="K688" s="31">
        <v>5</v>
      </c>
      <c r="L688" s="32" t="s">
        <v>32</v>
      </c>
      <c r="M688" s="30" t="s">
        <v>15</v>
      </c>
      <c r="N688" s="33">
        <v>3300</v>
      </c>
      <c r="O688" s="33">
        <v>0</v>
      </c>
      <c r="P688" s="33">
        <f t="shared" si="10"/>
        <v>0</v>
      </c>
      <c r="Q688" s="119"/>
      <c r="R688" s="120"/>
      <c r="S688" s="120"/>
      <c r="T688" s="17">
        <v>0</v>
      </c>
      <c r="U688" s="18">
        <v>0</v>
      </c>
      <c r="V688" s="18">
        <v>0</v>
      </c>
      <c r="W688" s="18">
        <v>0</v>
      </c>
      <c r="X688" s="18">
        <v>3300</v>
      </c>
      <c r="Y688" s="18">
        <v>0</v>
      </c>
      <c r="Z688" s="18">
        <v>0</v>
      </c>
      <c r="AA688" s="18">
        <v>0</v>
      </c>
      <c r="AB688" s="18">
        <v>0</v>
      </c>
      <c r="AC688" s="18">
        <v>0</v>
      </c>
      <c r="AD688" s="18">
        <v>0</v>
      </c>
      <c r="AE688" s="18">
        <v>0</v>
      </c>
      <c r="AF688" s="16" t="s">
        <v>0</v>
      </c>
    </row>
    <row r="689" spans="1:32" ht="22.5" x14ac:dyDescent="0.2">
      <c r="A689" s="29" t="s">
        <v>19</v>
      </c>
      <c r="B689" s="116" t="s">
        <v>31</v>
      </c>
      <c r="C689" s="116"/>
      <c r="D689" s="116"/>
      <c r="E689" s="116"/>
      <c r="F689" s="116"/>
      <c r="G689" s="116"/>
      <c r="H689" s="116"/>
      <c r="I689" s="30">
        <v>639</v>
      </c>
      <c r="J689" s="31">
        <v>11</v>
      </c>
      <c r="K689" s="31">
        <v>5</v>
      </c>
      <c r="L689" s="32" t="s">
        <v>31</v>
      </c>
      <c r="M689" s="30" t="s">
        <v>0</v>
      </c>
      <c r="N689" s="33">
        <v>843060</v>
      </c>
      <c r="O689" s="33">
        <v>599277.93999999994</v>
      </c>
      <c r="P689" s="33">
        <f t="shared" si="10"/>
        <v>71.083664270633165</v>
      </c>
      <c r="Q689" s="119"/>
      <c r="R689" s="120"/>
      <c r="S689" s="120"/>
      <c r="T689" s="17">
        <v>86200</v>
      </c>
      <c r="U689" s="18">
        <v>242903.45</v>
      </c>
      <c r="V689" s="18">
        <v>93150</v>
      </c>
      <c r="W689" s="18">
        <v>144910</v>
      </c>
      <c r="X689" s="18">
        <v>227734.97</v>
      </c>
      <c r="Y689" s="18">
        <v>20000</v>
      </c>
      <c r="Z689" s="18">
        <v>111432.31</v>
      </c>
      <c r="AA689" s="18">
        <v>83150</v>
      </c>
      <c r="AB689" s="18">
        <v>83150</v>
      </c>
      <c r="AC689" s="18">
        <v>96380</v>
      </c>
      <c r="AD689" s="18">
        <v>99859</v>
      </c>
      <c r="AE689" s="18">
        <v>141130.26999999999</v>
      </c>
      <c r="AF689" s="16" t="s">
        <v>0</v>
      </c>
    </row>
    <row r="690" spans="1:32" ht="22.5" x14ac:dyDescent="0.2">
      <c r="A690" s="29" t="s">
        <v>4</v>
      </c>
      <c r="B690" s="116" t="s">
        <v>4</v>
      </c>
      <c r="C690" s="116"/>
      <c r="D690" s="116"/>
      <c r="E690" s="116"/>
      <c r="F690" s="116"/>
      <c r="G690" s="116"/>
      <c r="H690" s="116"/>
      <c r="I690" s="30">
        <v>639</v>
      </c>
      <c r="J690" s="31">
        <v>11</v>
      </c>
      <c r="K690" s="31">
        <v>5</v>
      </c>
      <c r="L690" s="32" t="s">
        <v>31</v>
      </c>
      <c r="M690" s="30" t="s">
        <v>5</v>
      </c>
      <c r="N690" s="33">
        <v>843060</v>
      </c>
      <c r="O690" s="33">
        <v>599277.93999999994</v>
      </c>
      <c r="P690" s="33">
        <f t="shared" si="10"/>
        <v>71.083664270633165</v>
      </c>
      <c r="Q690" s="119"/>
      <c r="R690" s="120"/>
      <c r="S690" s="120"/>
      <c r="T690" s="17">
        <v>86200</v>
      </c>
      <c r="U690" s="18">
        <v>242903.45</v>
      </c>
      <c r="V690" s="18">
        <v>93150</v>
      </c>
      <c r="W690" s="18">
        <v>144910</v>
      </c>
      <c r="X690" s="18">
        <v>227734.97</v>
      </c>
      <c r="Y690" s="18">
        <v>20000</v>
      </c>
      <c r="Z690" s="18">
        <v>111432.31</v>
      </c>
      <c r="AA690" s="18">
        <v>83150</v>
      </c>
      <c r="AB690" s="18">
        <v>83150</v>
      </c>
      <c r="AC690" s="18">
        <v>96380</v>
      </c>
      <c r="AD690" s="18">
        <v>99859</v>
      </c>
      <c r="AE690" s="18">
        <v>141130.26999999999</v>
      </c>
      <c r="AF690" s="16" t="s">
        <v>0</v>
      </c>
    </row>
    <row r="691" spans="1:32" x14ac:dyDescent="0.2">
      <c r="A691" s="29" t="s">
        <v>30</v>
      </c>
      <c r="B691" s="116" t="s">
        <v>29</v>
      </c>
      <c r="C691" s="116"/>
      <c r="D691" s="116"/>
      <c r="E691" s="116"/>
      <c r="F691" s="116"/>
      <c r="G691" s="116"/>
      <c r="H691" s="116"/>
      <c r="I691" s="30">
        <v>639</v>
      </c>
      <c r="J691" s="31">
        <v>11</v>
      </c>
      <c r="K691" s="31">
        <v>5</v>
      </c>
      <c r="L691" s="32" t="s">
        <v>29</v>
      </c>
      <c r="M691" s="30" t="s">
        <v>0</v>
      </c>
      <c r="N691" s="33">
        <v>80000</v>
      </c>
      <c r="O691" s="33">
        <v>80000</v>
      </c>
      <c r="P691" s="33">
        <f t="shared" si="10"/>
        <v>100</v>
      </c>
      <c r="Q691" s="119"/>
      <c r="R691" s="120"/>
      <c r="S691" s="120"/>
      <c r="T691" s="17">
        <v>0</v>
      </c>
      <c r="U691" s="18">
        <v>0</v>
      </c>
      <c r="V691" s="18">
        <v>0</v>
      </c>
      <c r="W691" s="18">
        <v>0</v>
      </c>
      <c r="X691" s="18">
        <v>0</v>
      </c>
      <c r="Y691" s="18">
        <v>0</v>
      </c>
      <c r="Z691" s="18">
        <v>0</v>
      </c>
      <c r="AA691" s="18">
        <v>0</v>
      </c>
      <c r="AB691" s="18">
        <v>0</v>
      </c>
      <c r="AC691" s="18">
        <v>0</v>
      </c>
      <c r="AD691" s="18">
        <v>80000</v>
      </c>
      <c r="AE691" s="18">
        <v>0</v>
      </c>
      <c r="AF691" s="16" t="s">
        <v>0</v>
      </c>
    </row>
    <row r="692" spans="1:32" x14ac:dyDescent="0.2">
      <c r="A692" s="29" t="s">
        <v>14</v>
      </c>
      <c r="B692" s="116" t="s">
        <v>14</v>
      </c>
      <c r="C692" s="116"/>
      <c r="D692" s="116"/>
      <c r="E692" s="116"/>
      <c r="F692" s="116"/>
      <c r="G692" s="116"/>
      <c r="H692" s="116"/>
      <c r="I692" s="30">
        <v>639</v>
      </c>
      <c r="J692" s="31">
        <v>11</v>
      </c>
      <c r="K692" s="31">
        <v>5</v>
      </c>
      <c r="L692" s="32" t="s">
        <v>29</v>
      </c>
      <c r="M692" s="30" t="s">
        <v>15</v>
      </c>
      <c r="N692" s="33">
        <v>80000</v>
      </c>
      <c r="O692" s="33">
        <v>80000</v>
      </c>
      <c r="P692" s="33">
        <f t="shared" si="10"/>
        <v>100</v>
      </c>
      <c r="Q692" s="119"/>
      <c r="R692" s="120"/>
      <c r="S692" s="120"/>
      <c r="T692" s="17">
        <v>0</v>
      </c>
      <c r="U692" s="18">
        <v>0</v>
      </c>
      <c r="V692" s="18">
        <v>0</v>
      </c>
      <c r="W692" s="18">
        <v>0</v>
      </c>
      <c r="X692" s="18">
        <v>0</v>
      </c>
      <c r="Y692" s="18">
        <v>0</v>
      </c>
      <c r="Z692" s="18">
        <v>0</v>
      </c>
      <c r="AA692" s="18">
        <v>0</v>
      </c>
      <c r="AB692" s="18">
        <v>0</v>
      </c>
      <c r="AC692" s="18">
        <v>0</v>
      </c>
      <c r="AD692" s="18">
        <v>80000</v>
      </c>
      <c r="AE692" s="18">
        <v>0</v>
      </c>
      <c r="AF692" s="16" t="s">
        <v>0</v>
      </c>
    </row>
    <row r="693" spans="1:32" ht="22.5" customHeight="1" x14ac:dyDescent="0.2">
      <c r="A693" s="29" t="s">
        <v>28</v>
      </c>
      <c r="B693" s="116" t="s">
        <v>28</v>
      </c>
      <c r="C693" s="116"/>
      <c r="D693" s="116"/>
      <c r="E693" s="116"/>
      <c r="F693" s="116"/>
      <c r="G693" s="116"/>
      <c r="H693" s="116"/>
      <c r="I693" s="30">
        <v>643</v>
      </c>
      <c r="J693" s="31">
        <v>0</v>
      </c>
      <c r="K693" s="31">
        <v>0</v>
      </c>
      <c r="L693" s="32" t="s">
        <v>0</v>
      </c>
      <c r="M693" s="30" t="s">
        <v>0</v>
      </c>
      <c r="N693" s="33">
        <v>1283865.18</v>
      </c>
      <c r="O693" s="33">
        <v>1036141.46</v>
      </c>
      <c r="P693" s="33">
        <f t="shared" si="10"/>
        <v>80.704849398594959</v>
      </c>
      <c r="Q693" s="119"/>
      <c r="R693" s="120"/>
      <c r="S693" s="120"/>
      <c r="T693" s="17">
        <v>202170</v>
      </c>
      <c r="U693" s="18">
        <v>247946.16</v>
      </c>
      <c r="V693" s="18">
        <v>163730</v>
      </c>
      <c r="W693" s="18">
        <v>288494.82</v>
      </c>
      <c r="X693" s="18">
        <v>484288.01</v>
      </c>
      <c r="Y693" s="18">
        <v>84492.21</v>
      </c>
      <c r="Z693" s="18">
        <v>152782.19</v>
      </c>
      <c r="AA693" s="18">
        <v>184240</v>
      </c>
      <c r="AB693" s="18">
        <v>173770</v>
      </c>
      <c r="AC693" s="18">
        <v>175140</v>
      </c>
      <c r="AD693" s="18">
        <v>260456.61</v>
      </c>
      <c r="AE693" s="18">
        <v>53900</v>
      </c>
      <c r="AF693" s="16" t="s">
        <v>0</v>
      </c>
    </row>
    <row r="694" spans="1:32" x14ac:dyDescent="0.2">
      <c r="A694" s="29" t="s">
        <v>27</v>
      </c>
      <c r="B694" s="116" t="s">
        <v>27</v>
      </c>
      <c r="C694" s="116"/>
      <c r="D694" s="116"/>
      <c r="E694" s="116"/>
      <c r="F694" s="116"/>
      <c r="G694" s="116"/>
      <c r="H694" s="116"/>
      <c r="I694" s="30">
        <v>643</v>
      </c>
      <c r="J694" s="31">
        <v>1</v>
      </c>
      <c r="K694" s="31">
        <v>0</v>
      </c>
      <c r="L694" s="32" t="s">
        <v>0</v>
      </c>
      <c r="M694" s="30" t="s">
        <v>0</v>
      </c>
      <c r="N694" s="33">
        <v>1283865.18</v>
      </c>
      <c r="O694" s="33">
        <v>1036141.46</v>
      </c>
      <c r="P694" s="33">
        <f t="shared" si="10"/>
        <v>80.704849398594959</v>
      </c>
      <c r="Q694" s="119"/>
      <c r="R694" s="120"/>
      <c r="S694" s="120"/>
      <c r="T694" s="17">
        <v>202170</v>
      </c>
      <c r="U694" s="18">
        <v>247946.16</v>
      </c>
      <c r="V694" s="18">
        <v>163730</v>
      </c>
      <c r="W694" s="18">
        <v>288494.82</v>
      </c>
      <c r="X694" s="18">
        <v>484288.01</v>
      </c>
      <c r="Y694" s="18">
        <v>84492.21</v>
      </c>
      <c r="Z694" s="18">
        <v>152782.19</v>
      </c>
      <c r="AA694" s="18">
        <v>184240</v>
      </c>
      <c r="AB694" s="18">
        <v>173770</v>
      </c>
      <c r="AC694" s="18">
        <v>175140</v>
      </c>
      <c r="AD694" s="18">
        <v>260456.61</v>
      </c>
      <c r="AE694" s="18">
        <v>53900</v>
      </c>
      <c r="AF694" s="16" t="s">
        <v>0</v>
      </c>
    </row>
    <row r="695" spans="1:32" ht="22.5" x14ac:dyDescent="0.2">
      <c r="A695" s="29" t="s">
        <v>26</v>
      </c>
      <c r="B695" s="116" t="s">
        <v>26</v>
      </c>
      <c r="C695" s="116"/>
      <c r="D695" s="116"/>
      <c r="E695" s="116"/>
      <c r="F695" s="116"/>
      <c r="G695" s="116"/>
      <c r="H695" s="116"/>
      <c r="I695" s="30">
        <v>643</v>
      </c>
      <c r="J695" s="31">
        <v>1</v>
      </c>
      <c r="K695" s="31">
        <v>6</v>
      </c>
      <c r="L695" s="32" t="s">
        <v>0</v>
      </c>
      <c r="M695" s="30" t="s">
        <v>0</v>
      </c>
      <c r="N695" s="33">
        <v>1195965.18</v>
      </c>
      <c r="O695" s="33">
        <v>969481.46</v>
      </c>
      <c r="P695" s="33">
        <f t="shared" si="10"/>
        <v>81.062682778105639</v>
      </c>
      <c r="Q695" s="119"/>
      <c r="R695" s="120"/>
      <c r="S695" s="120"/>
      <c r="T695" s="17">
        <v>202170</v>
      </c>
      <c r="U695" s="18">
        <v>247946.16</v>
      </c>
      <c r="V695" s="18">
        <v>163730</v>
      </c>
      <c r="W695" s="18">
        <v>288494.82</v>
      </c>
      <c r="X695" s="18">
        <v>396388.01</v>
      </c>
      <c r="Y695" s="18">
        <v>84492.21</v>
      </c>
      <c r="Z695" s="18">
        <v>152782.19</v>
      </c>
      <c r="AA695" s="18">
        <v>184240</v>
      </c>
      <c r="AB695" s="18">
        <v>173770</v>
      </c>
      <c r="AC695" s="18">
        <v>175140</v>
      </c>
      <c r="AD695" s="18">
        <v>260456.61</v>
      </c>
      <c r="AE695" s="18">
        <v>53900</v>
      </c>
      <c r="AF695" s="16" t="s">
        <v>0</v>
      </c>
    </row>
    <row r="696" spans="1:32" ht="22.5" x14ac:dyDescent="0.2">
      <c r="A696" s="29" t="s">
        <v>24</v>
      </c>
      <c r="B696" s="116" t="s">
        <v>25</v>
      </c>
      <c r="C696" s="116"/>
      <c r="D696" s="116"/>
      <c r="E696" s="116"/>
      <c r="F696" s="116"/>
      <c r="G696" s="116"/>
      <c r="H696" s="116"/>
      <c r="I696" s="30">
        <v>643</v>
      </c>
      <c r="J696" s="31">
        <v>1</v>
      </c>
      <c r="K696" s="31">
        <v>6</v>
      </c>
      <c r="L696" s="32" t="s">
        <v>25</v>
      </c>
      <c r="M696" s="30" t="s">
        <v>0</v>
      </c>
      <c r="N696" s="33">
        <v>1195965.18</v>
      </c>
      <c r="O696" s="33">
        <v>969481.46</v>
      </c>
      <c r="P696" s="33">
        <f t="shared" si="10"/>
        <v>81.062682778105639</v>
      </c>
      <c r="Q696" s="119"/>
      <c r="R696" s="120"/>
      <c r="S696" s="120"/>
      <c r="T696" s="17">
        <v>202170</v>
      </c>
      <c r="U696" s="18">
        <v>247946.16</v>
      </c>
      <c r="V696" s="18">
        <v>163730</v>
      </c>
      <c r="W696" s="18">
        <v>288494.82</v>
      </c>
      <c r="X696" s="18">
        <v>396388.01</v>
      </c>
      <c r="Y696" s="18">
        <v>84492.21</v>
      </c>
      <c r="Z696" s="18">
        <v>152782.19</v>
      </c>
      <c r="AA696" s="18">
        <v>184240</v>
      </c>
      <c r="AB696" s="18">
        <v>173770</v>
      </c>
      <c r="AC696" s="18">
        <v>175140</v>
      </c>
      <c r="AD696" s="18">
        <v>260456.61</v>
      </c>
      <c r="AE696" s="18">
        <v>53900</v>
      </c>
      <c r="AF696" s="16" t="s">
        <v>0</v>
      </c>
    </row>
    <row r="697" spans="1:32" ht="22.5" x14ac:dyDescent="0.2">
      <c r="A697" s="29" t="s">
        <v>22</v>
      </c>
      <c r="B697" s="116" t="s">
        <v>23</v>
      </c>
      <c r="C697" s="116"/>
      <c r="D697" s="116"/>
      <c r="E697" s="116"/>
      <c r="F697" s="116"/>
      <c r="G697" s="116"/>
      <c r="H697" s="116"/>
      <c r="I697" s="30">
        <v>643</v>
      </c>
      <c r="J697" s="31">
        <v>1</v>
      </c>
      <c r="K697" s="31">
        <v>6</v>
      </c>
      <c r="L697" s="32" t="s">
        <v>23</v>
      </c>
      <c r="M697" s="30" t="s">
        <v>0</v>
      </c>
      <c r="N697" s="33">
        <v>1195965.18</v>
      </c>
      <c r="O697" s="33">
        <v>969481.46</v>
      </c>
      <c r="P697" s="33">
        <f t="shared" si="10"/>
        <v>81.062682778105639</v>
      </c>
      <c r="Q697" s="119"/>
      <c r="R697" s="120"/>
      <c r="S697" s="120"/>
      <c r="T697" s="17">
        <v>202170</v>
      </c>
      <c r="U697" s="18">
        <v>247946.16</v>
      </c>
      <c r="V697" s="18">
        <v>163730</v>
      </c>
      <c r="W697" s="18">
        <v>288494.82</v>
      </c>
      <c r="X697" s="18">
        <v>396388.01</v>
      </c>
      <c r="Y697" s="18">
        <v>84492.21</v>
      </c>
      <c r="Z697" s="18">
        <v>152782.19</v>
      </c>
      <c r="AA697" s="18">
        <v>184240</v>
      </c>
      <c r="AB697" s="18">
        <v>173770</v>
      </c>
      <c r="AC697" s="18">
        <v>175140</v>
      </c>
      <c r="AD697" s="18">
        <v>260456.61</v>
      </c>
      <c r="AE697" s="18">
        <v>53900</v>
      </c>
      <c r="AF697" s="16" t="s">
        <v>0</v>
      </c>
    </row>
    <row r="698" spans="1:32" ht="22.5" x14ac:dyDescent="0.2">
      <c r="A698" s="29" t="s">
        <v>21</v>
      </c>
      <c r="B698" s="116" t="s">
        <v>20</v>
      </c>
      <c r="C698" s="116"/>
      <c r="D698" s="116"/>
      <c r="E698" s="116"/>
      <c r="F698" s="116"/>
      <c r="G698" s="116"/>
      <c r="H698" s="116"/>
      <c r="I698" s="30">
        <v>643</v>
      </c>
      <c r="J698" s="31">
        <v>1</v>
      </c>
      <c r="K698" s="31">
        <v>6</v>
      </c>
      <c r="L698" s="32" t="s">
        <v>20</v>
      </c>
      <c r="M698" s="30" t="s">
        <v>0</v>
      </c>
      <c r="N698" s="33">
        <v>150206.79999999999</v>
      </c>
      <c r="O698" s="33">
        <v>122024.21</v>
      </c>
      <c r="P698" s="33">
        <f t="shared" si="10"/>
        <v>81.237473935933664</v>
      </c>
      <c r="Q698" s="119"/>
      <c r="R698" s="120"/>
      <c r="S698" s="120"/>
      <c r="T698" s="17">
        <v>18980</v>
      </c>
      <c r="U698" s="18">
        <v>963.89</v>
      </c>
      <c r="V698" s="18">
        <v>1000</v>
      </c>
      <c r="W698" s="18">
        <v>25304.82</v>
      </c>
      <c r="X698" s="18">
        <v>28824.06</v>
      </c>
      <c r="Y698" s="18">
        <v>3218.88</v>
      </c>
      <c r="Z698" s="18">
        <v>16740.900000000001</v>
      </c>
      <c r="AA698" s="18">
        <v>1050</v>
      </c>
      <c r="AB698" s="18">
        <v>4770</v>
      </c>
      <c r="AC698" s="18">
        <v>6140</v>
      </c>
      <c r="AD698" s="18">
        <v>77559.070000000007</v>
      </c>
      <c r="AE698" s="18">
        <v>22900</v>
      </c>
      <c r="AF698" s="16" t="s">
        <v>0</v>
      </c>
    </row>
    <row r="699" spans="1:32" ht="22.5" x14ac:dyDescent="0.2">
      <c r="A699" s="29" t="s">
        <v>4</v>
      </c>
      <c r="B699" s="116" t="s">
        <v>4</v>
      </c>
      <c r="C699" s="116"/>
      <c r="D699" s="116"/>
      <c r="E699" s="116"/>
      <c r="F699" s="116"/>
      <c r="G699" s="116"/>
      <c r="H699" s="116"/>
      <c r="I699" s="30">
        <v>643</v>
      </c>
      <c r="J699" s="31">
        <v>1</v>
      </c>
      <c r="K699" s="31">
        <v>6</v>
      </c>
      <c r="L699" s="32" t="s">
        <v>20</v>
      </c>
      <c r="M699" s="30" t="s">
        <v>5</v>
      </c>
      <c r="N699" s="33">
        <v>52500</v>
      </c>
      <c r="O699" s="33">
        <v>33240.06</v>
      </c>
      <c r="P699" s="33">
        <f t="shared" ref="P699:P713" si="11">O699/N699*100</f>
        <v>63.314399999999992</v>
      </c>
      <c r="Q699" s="119"/>
      <c r="R699" s="120"/>
      <c r="S699" s="120"/>
      <c r="T699" s="17">
        <v>16580</v>
      </c>
      <c r="U699" s="18">
        <v>0</v>
      </c>
      <c r="V699" s="18">
        <v>0</v>
      </c>
      <c r="W699" s="18">
        <v>18500</v>
      </c>
      <c r="X699" s="18">
        <v>19259.939999999999</v>
      </c>
      <c r="Y699" s="18">
        <v>0</v>
      </c>
      <c r="Z699" s="18">
        <v>3855.03</v>
      </c>
      <c r="AA699" s="18">
        <v>0</v>
      </c>
      <c r="AB699" s="18">
        <v>0</v>
      </c>
      <c r="AC699" s="18">
        <v>3840</v>
      </c>
      <c r="AD699" s="18">
        <v>29385.03</v>
      </c>
      <c r="AE699" s="18">
        <v>0</v>
      </c>
      <c r="AF699" s="16" t="s">
        <v>0</v>
      </c>
    </row>
    <row r="700" spans="1:32" ht="22.5" x14ac:dyDescent="0.2">
      <c r="A700" s="29" t="s">
        <v>1</v>
      </c>
      <c r="B700" s="116" t="s">
        <v>1</v>
      </c>
      <c r="C700" s="116"/>
      <c r="D700" s="116"/>
      <c r="E700" s="116"/>
      <c r="F700" s="116"/>
      <c r="G700" s="116"/>
      <c r="H700" s="116"/>
      <c r="I700" s="30">
        <v>643</v>
      </c>
      <c r="J700" s="31">
        <v>1</v>
      </c>
      <c r="K700" s="31">
        <v>6</v>
      </c>
      <c r="L700" s="32" t="s">
        <v>20</v>
      </c>
      <c r="M700" s="30" t="s">
        <v>2</v>
      </c>
      <c r="N700" s="33">
        <v>85745.18</v>
      </c>
      <c r="O700" s="33">
        <v>78784.149999999994</v>
      </c>
      <c r="P700" s="33">
        <f t="shared" si="11"/>
        <v>91.88172443045778</v>
      </c>
      <c r="Q700" s="119"/>
      <c r="R700" s="120"/>
      <c r="S700" s="120"/>
      <c r="T700" s="17">
        <v>1400</v>
      </c>
      <c r="U700" s="18">
        <v>963.89</v>
      </c>
      <c r="V700" s="18">
        <v>1000</v>
      </c>
      <c r="W700" s="18">
        <v>6804.82</v>
      </c>
      <c r="X700" s="18">
        <v>7602.5</v>
      </c>
      <c r="Y700" s="18">
        <v>3218.88</v>
      </c>
      <c r="Z700" s="18">
        <v>2885.87</v>
      </c>
      <c r="AA700" s="18">
        <v>1050</v>
      </c>
      <c r="AB700" s="18">
        <v>4770</v>
      </c>
      <c r="AC700" s="18">
        <v>2300</v>
      </c>
      <c r="AD700" s="18">
        <v>48174.04</v>
      </c>
      <c r="AE700" s="18">
        <v>22900</v>
      </c>
      <c r="AF700" s="16" t="s">
        <v>0</v>
      </c>
    </row>
    <row r="701" spans="1:32" x14ac:dyDescent="0.2">
      <c r="A701" s="29" t="s">
        <v>14</v>
      </c>
      <c r="B701" s="116" t="s">
        <v>14</v>
      </c>
      <c r="C701" s="116"/>
      <c r="D701" s="116"/>
      <c r="E701" s="116"/>
      <c r="F701" s="116"/>
      <c r="G701" s="116"/>
      <c r="H701" s="116"/>
      <c r="I701" s="30">
        <v>643</v>
      </c>
      <c r="J701" s="31">
        <v>1</v>
      </c>
      <c r="K701" s="31">
        <v>6</v>
      </c>
      <c r="L701" s="32" t="s">
        <v>20</v>
      </c>
      <c r="M701" s="30" t="s">
        <v>15</v>
      </c>
      <c r="N701" s="33">
        <v>11961.62</v>
      </c>
      <c r="O701" s="33">
        <v>10000</v>
      </c>
      <c r="P701" s="33">
        <f t="shared" si="11"/>
        <v>83.600716290937171</v>
      </c>
      <c r="Q701" s="119"/>
      <c r="R701" s="120"/>
      <c r="S701" s="120"/>
      <c r="T701" s="17">
        <v>1000</v>
      </c>
      <c r="U701" s="18">
        <v>0</v>
      </c>
      <c r="V701" s="18">
        <v>0</v>
      </c>
      <c r="W701" s="18">
        <v>0</v>
      </c>
      <c r="X701" s="18">
        <v>1961.62</v>
      </c>
      <c r="Y701" s="18">
        <v>0</v>
      </c>
      <c r="Z701" s="18">
        <v>10000</v>
      </c>
      <c r="AA701" s="18">
        <v>0</v>
      </c>
      <c r="AB701" s="18">
        <v>0</v>
      </c>
      <c r="AC701" s="18">
        <v>0</v>
      </c>
      <c r="AD701" s="18">
        <v>0</v>
      </c>
      <c r="AE701" s="18">
        <v>0</v>
      </c>
      <c r="AF701" s="16" t="s">
        <v>0</v>
      </c>
    </row>
    <row r="702" spans="1:32" ht="22.5" x14ac:dyDescent="0.2">
      <c r="A702" s="29" t="s">
        <v>19</v>
      </c>
      <c r="B702" s="116" t="s">
        <v>18</v>
      </c>
      <c r="C702" s="116"/>
      <c r="D702" s="116"/>
      <c r="E702" s="116"/>
      <c r="F702" s="116"/>
      <c r="G702" s="116"/>
      <c r="H702" s="116"/>
      <c r="I702" s="30">
        <v>643</v>
      </c>
      <c r="J702" s="31">
        <v>1</v>
      </c>
      <c r="K702" s="31">
        <v>6</v>
      </c>
      <c r="L702" s="32" t="s">
        <v>18</v>
      </c>
      <c r="M702" s="30" t="s">
        <v>0</v>
      </c>
      <c r="N702" s="33">
        <v>1044520</v>
      </c>
      <c r="O702" s="33">
        <v>846218.87</v>
      </c>
      <c r="P702" s="33">
        <f t="shared" si="11"/>
        <v>81.015094971853102</v>
      </c>
      <c r="Q702" s="119"/>
      <c r="R702" s="120"/>
      <c r="S702" s="120"/>
      <c r="T702" s="17">
        <v>183190</v>
      </c>
      <c r="U702" s="18">
        <v>246982.27</v>
      </c>
      <c r="V702" s="18">
        <v>162730</v>
      </c>
      <c r="W702" s="18">
        <v>263190</v>
      </c>
      <c r="X702" s="18">
        <v>367563.95</v>
      </c>
      <c r="Y702" s="18">
        <v>81273.33</v>
      </c>
      <c r="Z702" s="18">
        <v>136023.26999999999</v>
      </c>
      <c r="AA702" s="18">
        <v>183190</v>
      </c>
      <c r="AB702" s="18">
        <v>169000</v>
      </c>
      <c r="AC702" s="18">
        <v>169000</v>
      </c>
      <c r="AD702" s="18">
        <v>181677.18</v>
      </c>
      <c r="AE702" s="18">
        <v>31000</v>
      </c>
      <c r="AF702" s="16" t="s">
        <v>0</v>
      </c>
    </row>
    <row r="703" spans="1:32" ht="22.5" x14ac:dyDescent="0.2">
      <c r="A703" s="29" t="s">
        <v>4</v>
      </c>
      <c r="B703" s="116" t="s">
        <v>4</v>
      </c>
      <c r="C703" s="116"/>
      <c r="D703" s="116"/>
      <c r="E703" s="116"/>
      <c r="F703" s="116"/>
      <c r="G703" s="116"/>
      <c r="H703" s="116"/>
      <c r="I703" s="30">
        <v>643</v>
      </c>
      <c r="J703" s="31">
        <v>1</v>
      </c>
      <c r="K703" s="31">
        <v>6</v>
      </c>
      <c r="L703" s="32" t="s">
        <v>18</v>
      </c>
      <c r="M703" s="30" t="s">
        <v>5</v>
      </c>
      <c r="N703" s="33">
        <v>1044520</v>
      </c>
      <c r="O703" s="33">
        <v>846218.87</v>
      </c>
      <c r="P703" s="33">
        <f t="shared" si="11"/>
        <v>81.015094971853102</v>
      </c>
      <c r="Q703" s="119"/>
      <c r="R703" s="120"/>
      <c r="S703" s="120"/>
      <c r="T703" s="17">
        <v>183190</v>
      </c>
      <c r="U703" s="18">
        <v>246982.27</v>
      </c>
      <c r="V703" s="18">
        <v>162730</v>
      </c>
      <c r="W703" s="18">
        <v>263190</v>
      </c>
      <c r="X703" s="18">
        <v>367563.95</v>
      </c>
      <c r="Y703" s="18">
        <v>81273.33</v>
      </c>
      <c r="Z703" s="18">
        <v>136023.26999999999</v>
      </c>
      <c r="AA703" s="18">
        <v>183190</v>
      </c>
      <c r="AB703" s="18">
        <v>169000</v>
      </c>
      <c r="AC703" s="18">
        <v>169000</v>
      </c>
      <c r="AD703" s="18">
        <v>181677.18</v>
      </c>
      <c r="AE703" s="18">
        <v>31000</v>
      </c>
      <c r="AF703" s="16" t="s">
        <v>0</v>
      </c>
    </row>
    <row r="704" spans="1:32" x14ac:dyDescent="0.2">
      <c r="A704" s="29" t="s">
        <v>17</v>
      </c>
      <c r="B704" s="116" t="s">
        <v>16</v>
      </c>
      <c r="C704" s="116"/>
      <c r="D704" s="116"/>
      <c r="E704" s="116"/>
      <c r="F704" s="116"/>
      <c r="G704" s="116"/>
      <c r="H704" s="116"/>
      <c r="I704" s="30">
        <v>643</v>
      </c>
      <c r="J704" s="31">
        <v>1</v>
      </c>
      <c r="K704" s="31">
        <v>6</v>
      </c>
      <c r="L704" s="32" t="s">
        <v>16</v>
      </c>
      <c r="M704" s="30" t="s">
        <v>0</v>
      </c>
      <c r="N704" s="33">
        <v>1238.3800000000001</v>
      </c>
      <c r="O704" s="33">
        <v>1238.3800000000001</v>
      </c>
      <c r="P704" s="33">
        <f t="shared" si="11"/>
        <v>100</v>
      </c>
      <c r="Q704" s="119"/>
      <c r="R704" s="120"/>
      <c r="S704" s="120"/>
      <c r="T704" s="17">
        <v>0</v>
      </c>
      <c r="U704" s="18">
        <v>0</v>
      </c>
      <c r="V704" s="18">
        <v>0</v>
      </c>
      <c r="W704" s="18">
        <v>0</v>
      </c>
      <c r="X704" s="18">
        <v>0</v>
      </c>
      <c r="Y704" s="18">
        <v>0</v>
      </c>
      <c r="Z704" s="18">
        <v>18.02</v>
      </c>
      <c r="AA704" s="18">
        <v>0</v>
      </c>
      <c r="AB704" s="18">
        <v>0</v>
      </c>
      <c r="AC704" s="18">
        <v>0</v>
      </c>
      <c r="AD704" s="18">
        <v>1220.3599999999999</v>
      </c>
      <c r="AE704" s="18">
        <v>0</v>
      </c>
      <c r="AF704" s="16" t="s">
        <v>0</v>
      </c>
    </row>
    <row r="705" spans="1:32" x14ac:dyDescent="0.2">
      <c r="A705" s="29" t="s">
        <v>14</v>
      </c>
      <c r="B705" s="116" t="s">
        <v>14</v>
      </c>
      <c r="C705" s="116"/>
      <c r="D705" s="116"/>
      <c r="E705" s="116"/>
      <c r="F705" s="116"/>
      <c r="G705" s="116"/>
      <c r="H705" s="116"/>
      <c r="I705" s="30">
        <v>643</v>
      </c>
      <c r="J705" s="31">
        <v>1</v>
      </c>
      <c r="K705" s="31">
        <v>6</v>
      </c>
      <c r="L705" s="32" t="s">
        <v>16</v>
      </c>
      <c r="M705" s="30" t="s">
        <v>15</v>
      </c>
      <c r="N705" s="33">
        <v>1238.3800000000001</v>
      </c>
      <c r="O705" s="33">
        <v>1238.3800000000001</v>
      </c>
      <c r="P705" s="33">
        <f t="shared" si="11"/>
        <v>100</v>
      </c>
      <c r="Q705" s="119"/>
      <c r="R705" s="120"/>
      <c r="S705" s="120"/>
      <c r="T705" s="17">
        <v>0</v>
      </c>
      <c r="U705" s="18">
        <v>0</v>
      </c>
      <c r="V705" s="18">
        <v>0</v>
      </c>
      <c r="W705" s="18">
        <v>0</v>
      </c>
      <c r="X705" s="18">
        <v>0</v>
      </c>
      <c r="Y705" s="18">
        <v>0</v>
      </c>
      <c r="Z705" s="18">
        <v>18.02</v>
      </c>
      <c r="AA705" s="18">
        <v>0</v>
      </c>
      <c r="AB705" s="18">
        <v>0</v>
      </c>
      <c r="AC705" s="18">
        <v>0</v>
      </c>
      <c r="AD705" s="18">
        <v>1220.3599999999999</v>
      </c>
      <c r="AE705" s="18">
        <v>0</v>
      </c>
      <c r="AF705" s="16" t="s">
        <v>0</v>
      </c>
    </row>
    <row r="706" spans="1:32" x14ac:dyDescent="0.2">
      <c r="A706" s="29" t="s">
        <v>13</v>
      </c>
      <c r="B706" s="116" t="s">
        <v>13</v>
      </c>
      <c r="C706" s="116"/>
      <c r="D706" s="116"/>
      <c r="E706" s="116"/>
      <c r="F706" s="116"/>
      <c r="G706" s="116"/>
      <c r="H706" s="116"/>
      <c r="I706" s="30">
        <v>643</v>
      </c>
      <c r="J706" s="31">
        <v>1</v>
      </c>
      <c r="K706" s="31">
        <v>13</v>
      </c>
      <c r="L706" s="32" t="s">
        <v>0</v>
      </c>
      <c r="M706" s="30" t="s">
        <v>0</v>
      </c>
      <c r="N706" s="33">
        <v>87900</v>
      </c>
      <c r="O706" s="33">
        <v>66660</v>
      </c>
      <c r="P706" s="33">
        <f t="shared" si="11"/>
        <v>75.836177474402731</v>
      </c>
      <c r="Q706" s="119"/>
      <c r="R706" s="120"/>
      <c r="S706" s="120"/>
      <c r="T706" s="17">
        <v>0</v>
      </c>
      <c r="U706" s="18">
        <v>0</v>
      </c>
      <c r="V706" s="18">
        <v>0</v>
      </c>
      <c r="W706" s="18">
        <v>0</v>
      </c>
      <c r="X706" s="18">
        <v>87900</v>
      </c>
      <c r="Y706" s="18">
        <v>0</v>
      </c>
      <c r="Z706" s="18">
        <v>0</v>
      </c>
      <c r="AA706" s="18">
        <v>0</v>
      </c>
      <c r="AB706" s="18">
        <v>0</v>
      </c>
      <c r="AC706" s="18">
        <v>0</v>
      </c>
      <c r="AD706" s="18">
        <v>0</v>
      </c>
      <c r="AE706" s="18">
        <v>0</v>
      </c>
      <c r="AF706" s="16" t="s">
        <v>0</v>
      </c>
    </row>
    <row r="707" spans="1:32" ht="22.5" x14ac:dyDescent="0.2">
      <c r="A707" s="29" t="s">
        <v>11</v>
      </c>
      <c r="B707" s="116" t="s">
        <v>12</v>
      </c>
      <c r="C707" s="116"/>
      <c r="D707" s="116"/>
      <c r="E707" s="116"/>
      <c r="F707" s="116"/>
      <c r="G707" s="116"/>
      <c r="H707" s="116"/>
      <c r="I707" s="30">
        <v>643</v>
      </c>
      <c r="J707" s="31">
        <v>1</v>
      </c>
      <c r="K707" s="31">
        <v>13</v>
      </c>
      <c r="L707" s="32" t="s">
        <v>12</v>
      </c>
      <c r="M707" s="30" t="s">
        <v>0</v>
      </c>
      <c r="N707" s="33">
        <v>87900</v>
      </c>
      <c r="O707" s="33">
        <v>66660</v>
      </c>
      <c r="P707" s="33">
        <f t="shared" si="11"/>
        <v>75.836177474402731</v>
      </c>
      <c r="Q707" s="119"/>
      <c r="R707" s="120"/>
      <c r="S707" s="120"/>
      <c r="T707" s="17">
        <v>0</v>
      </c>
      <c r="U707" s="18">
        <v>0</v>
      </c>
      <c r="V707" s="18">
        <v>0</v>
      </c>
      <c r="W707" s="18">
        <v>0</v>
      </c>
      <c r="X707" s="18">
        <v>87900</v>
      </c>
      <c r="Y707" s="18">
        <v>0</v>
      </c>
      <c r="Z707" s="18">
        <v>0</v>
      </c>
      <c r="AA707" s="18">
        <v>0</v>
      </c>
      <c r="AB707" s="18">
        <v>0</v>
      </c>
      <c r="AC707" s="18">
        <v>0</v>
      </c>
      <c r="AD707" s="18">
        <v>0</v>
      </c>
      <c r="AE707" s="18">
        <v>0</v>
      </c>
      <c r="AF707" s="16" t="s">
        <v>0</v>
      </c>
    </row>
    <row r="708" spans="1:32" ht="22.5" x14ac:dyDescent="0.2">
      <c r="A708" s="29" t="s">
        <v>9</v>
      </c>
      <c r="B708" s="116" t="s">
        <v>10</v>
      </c>
      <c r="C708" s="116"/>
      <c r="D708" s="116"/>
      <c r="E708" s="116"/>
      <c r="F708" s="116"/>
      <c r="G708" s="116"/>
      <c r="H708" s="116"/>
      <c r="I708" s="30">
        <v>643</v>
      </c>
      <c r="J708" s="31">
        <v>1</v>
      </c>
      <c r="K708" s="31">
        <v>13</v>
      </c>
      <c r="L708" s="32" t="s">
        <v>10</v>
      </c>
      <c r="M708" s="30" t="s">
        <v>0</v>
      </c>
      <c r="N708" s="33">
        <v>87900</v>
      </c>
      <c r="O708" s="33">
        <v>66660</v>
      </c>
      <c r="P708" s="33">
        <f t="shared" si="11"/>
        <v>75.836177474402731</v>
      </c>
      <c r="Q708" s="119"/>
      <c r="R708" s="120"/>
      <c r="S708" s="120"/>
      <c r="T708" s="17">
        <v>0</v>
      </c>
      <c r="U708" s="18">
        <v>0</v>
      </c>
      <c r="V708" s="18">
        <v>0</v>
      </c>
      <c r="W708" s="18">
        <v>0</v>
      </c>
      <c r="X708" s="18">
        <v>87900</v>
      </c>
      <c r="Y708" s="18">
        <v>0</v>
      </c>
      <c r="Z708" s="18">
        <v>0</v>
      </c>
      <c r="AA708" s="18">
        <v>0</v>
      </c>
      <c r="AB708" s="18">
        <v>0</v>
      </c>
      <c r="AC708" s="18">
        <v>0</v>
      </c>
      <c r="AD708" s="18">
        <v>0</v>
      </c>
      <c r="AE708" s="18">
        <v>0</v>
      </c>
      <c r="AF708" s="16" t="s">
        <v>0</v>
      </c>
    </row>
    <row r="709" spans="1:32" ht="33.75" x14ac:dyDescent="0.2">
      <c r="A709" s="29" t="s">
        <v>7</v>
      </c>
      <c r="B709" s="116" t="s">
        <v>8</v>
      </c>
      <c r="C709" s="116"/>
      <c r="D709" s="116"/>
      <c r="E709" s="116"/>
      <c r="F709" s="116"/>
      <c r="G709" s="116"/>
      <c r="H709" s="116"/>
      <c r="I709" s="30">
        <v>643</v>
      </c>
      <c r="J709" s="31">
        <v>1</v>
      </c>
      <c r="K709" s="31">
        <v>13</v>
      </c>
      <c r="L709" s="32" t="s">
        <v>8</v>
      </c>
      <c r="M709" s="30" t="s">
        <v>0</v>
      </c>
      <c r="N709" s="33">
        <v>87900</v>
      </c>
      <c r="O709" s="33">
        <v>66660</v>
      </c>
      <c r="P709" s="33">
        <f t="shared" si="11"/>
        <v>75.836177474402731</v>
      </c>
      <c r="Q709" s="119"/>
      <c r="R709" s="120"/>
      <c r="S709" s="120"/>
      <c r="T709" s="17">
        <v>0</v>
      </c>
      <c r="U709" s="18">
        <v>0</v>
      </c>
      <c r="V709" s="18">
        <v>0</v>
      </c>
      <c r="W709" s="18">
        <v>0</v>
      </c>
      <c r="X709" s="18">
        <v>87900</v>
      </c>
      <c r="Y709" s="18">
        <v>0</v>
      </c>
      <c r="Z709" s="18">
        <v>0</v>
      </c>
      <c r="AA709" s="18">
        <v>0</v>
      </c>
      <c r="AB709" s="18">
        <v>0</v>
      </c>
      <c r="AC709" s="18">
        <v>0</v>
      </c>
      <c r="AD709" s="18">
        <v>0</v>
      </c>
      <c r="AE709" s="18">
        <v>0</v>
      </c>
      <c r="AF709" s="16" t="s">
        <v>0</v>
      </c>
    </row>
    <row r="710" spans="1:32" x14ac:dyDescent="0.2">
      <c r="A710" s="29" t="s">
        <v>6</v>
      </c>
      <c r="B710" s="116" t="s">
        <v>3</v>
      </c>
      <c r="C710" s="116"/>
      <c r="D710" s="116"/>
      <c r="E710" s="116"/>
      <c r="F710" s="116"/>
      <c r="G710" s="116"/>
      <c r="H710" s="116"/>
      <c r="I710" s="30">
        <v>643</v>
      </c>
      <c r="J710" s="31">
        <v>1</v>
      </c>
      <c r="K710" s="31">
        <v>13</v>
      </c>
      <c r="L710" s="32" t="s">
        <v>3</v>
      </c>
      <c r="M710" s="30" t="s">
        <v>0</v>
      </c>
      <c r="N710" s="33">
        <v>87900</v>
      </c>
      <c r="O710" s="33">
        <v>66660</v>
      </c>
      <c r="P710" s="33">
        <f t="shared" si="11"/>
        <v>75.836177474402731</v>
      </c>
      <c r="Q710" s="119"/>
      <c r="R710" s="120"/>
      <c r="S710" s="120"/>
      <c r="T710" s="17">
        <v>0</v>
      </c>
      <c r="U710" s="18">
        <v>0</v>
      </c>
      <c r="V710" s="18">
        <v>0</v>
      </c>
      <c r="W710" s="18">
        <v>0</v>
      </c>
      <c r="X710" s="18">
        <v>87900</v>
      </c>
      <c r="Y710" s="18">
        <v>0</v>
      </c>
      <c r="Z710" s="18">
        <v>0</v>
      </c>
      <c r="AA710" s="18">
        <v>0</v>
      </c>
      <c r="AB710" s="18">
        <v>0</v>
      </c>
      <c r="AC710" s="18">
        <v>0</v>
      </c>
      <c r="AD710" s="18">
        <v>0</v>
      </c>
      <c r="AE710" s="18">
        <v>0</v>
      </c>
      <c r="AF710" s="16" t="s">
        <v>0</v>
      </c>
    </row>
    <row r="711" spans="1:32" ht="22.5" x14ac:dyDescent="0.2">
      <c r="A711" s="29" t="s">
        <v>4</v>
      </c>
      <c r="B711" s="116" t="s">
        <v>4</v>
      </c>
      <c r="C711" s="116"/>
      <c r="D711" s="116"/>
      <c r="E711" s="116"/>
      <c r="F711" s="116"/>
      <c r="G711" s="116"/>
      <c r="H711" s="116"/>
      <c r="I711" s="30">
        <v>643</v>
      </c>
      <c r="J711" s="31">
        <v>1</v>
      </c>
      <c r="K711" s="31">
        <v>13</v>
      </c>
      <c r="L711" s="32" t="s">
        <v>3</v>
      </c>
      <c r="M711" s="30" t="s">
        <v>5</v>
      </c>
      <c r="N711" s="33">
        <v>21200</v>
      </c>
      <c r="O711" s="33">
        <v>0</v>
      </c>
      <c r="P711" s="33">
        <f t="shared" si="11"/>
        <v>0</v>
      </c>
      <c r="Q711" s="119"/>
      <c r="R711" s="120"/>
      <c r="S711" s="120"/>
      <c r="T711" s="17">
        <v>0</v>
      </c>
      <c r="U711" s="18">
        <v>0</v>
      </c>
      <c r="V711" s="18">
        <v>0</v>
      </c>
      <c r="W711" s="18">
        <v>0</v>
      </c>
      <c r="X711" s="18">
        <v>21200</v>
      </c>
      <c r="Y711" s="18">
        <v>0</v>
      </c>
      <c r="Z711" s="18">
        <v>0</v>
      </c>
      <c r="AA711" s="18">
        <v>0</v>
      </c>
      <c r="AB711" s="18">
        <v>0</v>
      </c>
      <c r="AC711" s="18">
        <v>0</v>
      </c>
      <c r="AD711" s="18">
        <v>0</v>
      </c>
      <c r="AE711" s="18">
        <v>0</v>
      </c>
      <c r="AF711" s="16" t="s">
        <v>0</v>
      </c>
    </row>
    <row r="712" spans="1:32" ht="23.25" thickBot="1" x14ac:dyDescent="0.25">
      <c r="A712" s="29" t="s">
        <v>1</v>
      </c>
      <c r="B712" s="116" t="s">
        <v>1</v>
      </c>
      <c r="C712" s="116"/>
      <c r="D712" s="116"/>
      <c r="E712" s="116"/>
      <c r="F712" s="116"/>
      <c r="G712" s="116"/>
      <c r="H712" s="116"/>
      <c r="I712" s="30">
        <v>643</v>
      </c>
      <c r="J712" s="31">
        <v>1</v>
      </c>
      <c r="K712" s="31">
        <v>13</v>
      </c>
      <c r="L712" s="32" t="s">
        <v>3</v>
      </c>
      <c r="M712" s="30" t="s">
        <v>2</v>
      </c>
      <c r="N712" s="33">
        <v>66700</v>
      </c>
      <c r="O712" s="33">
        <v>66660</v>
      </c>
      <c r="P712" s="33">
        <f t="shared" si="11"/>
        <v>99.940029985007499</v>
      </c>
      <c r="Q712" s="121"/>
      <c r="R712" s="122"/>
      <c r="S712" s="122"/>
      <c r="T712" s="19">
        <v>0</v>
      </c>
      <c r="U712" s="20">
        <v>0</v>
      </c>
      <c r="V712" s="20">
        <v>0</v>
      </c>
      <c r="W712" s="20">
        <v>0</v>
      </c>
      <c r="X712" s="20">
        <v>66700</v>
      </c>
      <c r="Y712" s="20">
        <v>0</v>
      </c>
      <c r="Z712" s="20">
        <v>0</v>
      </c>
      <c r="AA712" s="20">
        <v>0</v>
      </c>
      <c r="AB712" s="20">
        <v>0</v>
      </c>
      <c r="AC712" s="20">
        <v>0</v>
      </c>
      <c r="AD712" s="20">
        <v>0</v>
      </c>
      <c r="AE712" s="20">
        <v>0</v>
      </c>
      <c r="AF712" s="16" t="s">
        <v>0</v>
      </c>
    </row>
    <row r="713" spans="1:32" ht="13.5" thickBot="1" x14ac:dyDescent="0.25">
      <c r="A713" s="103" t="s">
        <v>557</v>
      </c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33">
        <f>N8+N36+N230+N286+N326+N470+N556+N648+N693</f>
        <v>411783183.32999998</v>
      </c>
      <c r="O713" s="33">
        <f>O8+O36+O230+O286+O326+O470+O556+O648+O693</f>
        <v>359873255.69</v>
      </c>
      <c r="P713" s="33">
        <f t="shared" si="11"/>
        <v>87.393868972449084</v>
      </c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19"/>
      <c r="AF713" s="16"/>
    </row>
    <row r="714" spans="1:32" ht="13.5" thickBot="1" x14ac:dyDescent="0.25">
      <c r="A714" s="103" t="s">
        <v>558</v>
      </c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33">
        <f>доходы!D16-расходы!N713</f>
        <v>-9191086.4399999976</v>
      </c>
      <c r="O714" s="33">
        <f>доходы!E16-расходы!O713</f>
        <v>5754110.7899999619</v>
      </c>
      <c r="P714" s="33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19"/>
      <c r="AF714" s="16"/>
    </row>
  </sheetData>
  <mergeCells count="1419">
    <mergeCell ref="B703:H703"/>
    <mergeCell ref="Q703:S703"/>
    <mergeCell ref="B704:H704"/>
    <mergeCell ref="Q704:S704"/>
    <mergeCell ref="B705:H705"/>
    <mergeCell ref="Q705:S705"/>
    <mergeCell ref="B706:H706"/>
    <mergeCell ref="Q706:S706"/>
    <mergeCell ref="B707:H707"/>
    <mergeCell ref="Q707:S707"/>
    <mergeCell ref="B708:H708"/>
    <mergeCell ref="Q708:S708"/>
    <mergeCell ref="B712:H712"/>
    <mergeCell ref="Q712:S712"/>
    <mergeCell ref="B709:H709"/>
    <mergeCell ref="Q709:S709"/>
    <mergeCell ref="B710:H710"/>
    <mergeCell ref="Q710:S710"/>
    <mergeCell ref="B711:H711"/>
    <mergeCell ref="Q711:S711"/>
    <mergeCell ref="B694:H694"/>
    <mergeCell ref="Q694:S694"/>
    <mergeCell ref="B695:H695"/>
    <mergeCell ref="Q695:S695"/>
    <mergeCell ref="B696:H696"/>
    <mergeCell ref="Q696:S696"/>
    <mergeCell ref="B697:H697"/>
    <mergeCell ref="Q697:S697"/>
    <mergeCell ref="B698:H698"/>
    <mergeCell ref="Q698:S698"/>
    <mergeCell ref="B699:H699"/>
    <mergeCell ref="Q699:S699"/>
    <mergeCell ref="B700:H700"/>
    <mergeCell ref="Q700:S700"/>
    <mergeCell ref="B701:H701"/>
    <mergeCell ref="Q701:S701"/>
    <mergeCell ref="B702:H702"/>
    <mergeCell ref="Q702:S702"/>
    <mergeCell ref="B685:H685"/>
    <mergeCell ref="Q685:S685"/>
    <mergeCell ref="B686:H686"/>
    <mergeCell ref="Q686:S686"/>
    <mergeCell ref="B687:H687"/>
    <mergeCell ref="Q687:S687"/>
    <mergeCell ref="B688:H688"/>
    <mergeCell ref="Q688:S688"/>
    <mergeCell ref="B689:H689"/>
    <mergeCell ref="Q689:S689"/>
    <mergeCell ref="B690:H690"/>
    <mergeCell ref="Q690:S690"/>
    <mergeCell ref="B691:H691"/>
    <mergeCell ref="Q691:S691"/>
    <mergeCell ref="B692:H692"/>
    <mergeCell ref="Q692:S692"/>
    <mergeCell ref="B693:H693"/>
    <mergeCell ref="Q693:S693"/>
    <mergeCell ref="B676:H676"/>
    <mergeCell ref="Q676:S676"/>
    <mergeCell ref="B677:H677"/>
    <mergeCell ref="Q677:S677"/>
    <mergeCell ref="B678:H678"/>
    <mergeCell ref="Q678:S678"/>
    <mergeCell ref="B679:H679"/>
    <mergeCell ref="Q679:S679"/>
    <mergeCell ref="B680:H680"/>
    <mergeCell ref="Q680:S680"/>
    <mergeCell ref="B681:H681"/>
    <mergeCell ref="Q681:S681"/>
    <mergeCell ref="B682:H682"/>
    <mergeCell ref="Q682:S682"/>
    <mergeCell ref="B683:H683"/>
    <mergeCell ref="Q683:S683"/>
    <mergeCell ref="B684:H684"/>
    <mergeCell ref="Q684:S684"/>
    <mergeCell ref="B667:H667"/>
    <mergeCell ref="Q667:S667"/>
    <mergeCell ref="B668:H668"/>
    <mergeCell ref="Q668:S668"/>
    <mergeCell ref="B669:H669"/>
    <mergeCell ref="Q669:S669"/>
    <mergeCell ref="B670:H670"/>
    <mergeCell ref="Q670:S670"/>
    <mergeCell ref="B671:H671"/>
    <mergeCell ref="Q671:S671"/>
    <mergeCell ref="B672:H672"/>
    <mergeCell ref="Q672:S672"/>
    <mergeCell ref="B673:H673"/>
    <mergeCell ref="Q673:S673"/>
    <mergeCell ref="B674:H674"/>
    <mergeCell ref="Q674:S674"/>
    <mergeCell ref="B675:H675"/>
    <mergeCell ref="Q675:S675"/>
    <mergeCell ref="B658:H658"/>
    <mergeCell ref="Q658:S658"/>
    <mergeCell ref="B659:H659"/>
    <mergeCell ref="Q659:S659"/>
    <mergeCell ref="B660:H660"/>
    <mergeCell ref="Q660:S660"/>
    <mergeCell ref="B661:H661"/>
    <mergeCell ref="Q661:S661"/>
    <mergeCell ref="B662:H662"/>
    <mergeCell ref="Q662:S662"/>
    <mergeCell ref="B663:H663"/>
    <mergeCell ref="Q663:S663"/>
    <mergeCell ref="B664:H664"/>
    <mergeCell ref="Q664:S664"/>
    <mergeCell ref="B665:H665"/>
    <mergeCell ref="Q665:S665"/>
    <mergeCell ref="B666:H666"/>
    <mergeCell ref="Q666:S666"/>
    <mergeCell ref="B649:H649"/>
    <mergeCell ref="Q649:S649"/>
    <mergeCell ref="B650:H650"/>
    <mergeCell ref="Q650:S650"/>
    <mergeCell ref="B651:H651"/>
    <mergeCell ref="Q651:S651"/>
    <mergeCell ref="B652:H652"/>
    <mergeCell ref="Q652:S652"/>
    <mergeCell ref="B653:H653"/>
    <mergeCell ref="Q653:S653"/>
    <mergeCell ref="B654:H654"/>
    <mergeCell ref="Q654:S654"/>
    <mergeCell ref="B655:H655"/>
    <mergeCell ref="Q655:S655"/>
    <mergeCell ref="B656:H656"/>
    <mergeCell ref="Q656:S656"/>
    <mergeCell ref="B657:H657"/>
    <mergeCell ref="Q657:S657"/>
    <mergeCell ref="B640:H640"/>
    <mergeCell ref="Q640:S640"/>
    <mergeCell ref="B641:H641"/>
    <mergeCell ref="Q641:S641"/>
    <mergeCell ref="B642:H642"/>
    <mergeCell ref="Q642:S642"/>
    <mergeCell ref="B643:H643"/>
    <mergeCell ref="Q643:S643"/>
    <mergeCell ref="B644:H644"/>
    <mergeCell ref="Q644:S644"/>
    <mergeCell ref="B645:H645"/>
    <mergeCell ref="Q645:S645"/>
    <mergeCell ref="B646:H646"/>
    <mergeCell ref="Q646:S646"/>
    <mergeCell ref="B647:H647"/>
    <mergeCell ref="Q647:S647"/>
    <mergeCell ref="B648:H648"/>
    <mergeCell ref="Q648:S648"/>
    <mergeCell ref="B631:H631"/>
    <mergeCell ref="Q631:S631"/>
    <mergeCell ref="B632:H632"/>
    <mergeCell ref="Q632:S632"/>
    <mergeCell ref="B633:H633"/>
    <mergeCell ref="Q633:S633"/>
    <mergeCell ref="B634:H634"/>
    <mergeCell ref="Q634:S634"/>
    <mergeCell ref="B635:H635"/>
    <mergeCell ref="Q635:S635"/>
    <mergeCell ref="B636:H636"/>
    <mergeCell ref="Q636:S636"/>
    <mergeCell ref="B637:H637"/>
    <mergeCell ref="Q637:S637"/>
    <mergeCell ref="B638:H638"/>
    <mergeCell ref="Q638:S638"/>
    <mergeCell ref="B639:H639"/>
    <mergeCell ref="Q639:S639"/>
    <mergeCell ref="B622:H622"/>
    <mergeCell ref="Q622:S622"/>
    <mergeCell ref="B623:H623"/>
    <mergeCell ref="Q623:S623"/>
    <mergeCell ref="B624:H624"/>
    <mergeCell ref="Q624:S624"/>
    <mergeCell ref="B625:H625"/>
    <mergeCell ref="Q625:S625"/>
    <mergeCell ref="B626:H626"/>
    <mergeCell ref="Q626:S626"/>
    <mergeCell ref="B627:H627"/>
    <mergeCell ref="Q627:S627"/>
    <mergeCell ref="B628:H628"/>
    <mergeCell ref="Q628:S628"/>
    <mergeCell ref="B629:H629"/>
    <mergeCell ref="Q629:S629"/>
    <mergeCell ref="B630:H630"/>
    <mergeCell ref="Q630:S630"/>
    <mergeCell ref="B613:H613"/>
    <mergeCell ref="Q613:S613"/>
    <mergeCell ref="B614:H614"/>
    <mergeCell ref="Q614:S614"/>
    <mergeCell ref="B615:H615"/>
    <mergeCell ref="Q615:S615"/>
    <mergeCell ref="B616:H616"/>
    <mergeCell ref="Q616:S616"/>
    <mergeCell ref="B617:H617"/>
    <mergeCell ref="Q617:S617"/>
    <mergeCell ref="B618:H618"/>
    <mergeCell ref="Q618:S618"/>
    <mergeCell ref="B619:H619"/>
    <mergeCell ref="Q619:S619"/>
    <mergeCell ref="B620:H620"/>
    <mergeCell ref="Q620:S620"/>
    <mergeCell ref="B621:H621"/>
    <mergeCell ref="Q621:S621"/>
    <mergeCell ref="B604:H604"/>
    <mergeCell ref="Q604:S604"/>
    <mergeCell ref="B605:H605"/>
    <mergeCell ref="Q605:S605"/>
    <mergeCell ref="B606:H606"/>
    <mergeCell ref="Q606:S606"/>
    <mergeCell ref="B607:H607"/>
    <mergeCell ref="Q607:S607"/>
    <mergeCell ref="B608:H608"/>
    <mergeCell ref="Q608:S608"/>
    <mergeCell ref="B609:H609"/>
    <mergeCell ref="Q609:S609"/>
    <mergeCell ref="B610:H610"/>
    <mergeCell ref="Q610:S610"/>
    <mergeCell ref="B611:H611"/>
    <mergeCell ref="Q611:S611"/>
    <mergeCell ref="B612:H612"/>
    <mergeCell ref="Q612:S612"/>
    <mergeCell ref="B595:H595"/>
    <mergeCell ref="Q595:S595"/>
    <mergeCell ref="B596:H596"/>
    <mergeCell ref="Q596:S596"/>
    <mergeCell ref="B597:H597"/>
    <mergeCell ref="Q597:S597"/>
    <mergeCell ref="B598:H598"/>
    <mergeCell ref="Q598:S598"/>
    <mergeCell ref="B599:H599"/>
    <mergeCell ref="Q599:S599"/>
    <mergeCell ref="B600:H600"/>
    <mergeCell ref="Q600:S600"/>
    <mergeCell ref="B601:H601"/>
    <mergeCell ref="Q601:S601"/>
    <mergeCell ref="B602:H602"/>
    <mergeCell ref="Q602:S602"/>
    <mergeCell ref="B603:H603"/>
    <mergeCell ref="Q603:S603"/>
    <mergeCell ref="B586:H586"/>
    <mergeCell ref="Q586:S586"/>
    <mergeCell ref="B587:H587"/>
    <mergeCell ref="Q587:S587"/>
    <mergeCell ref="B588:H588"/>
    <mergeCell ref="Q588:S588"/>
    <mergeCell ref="B589:H589"/>
    <mergeCell ref="Q589:S589"/>
    <mergeCell ref="B590:H590"/>
    <mergeCell ref="Q590:S590"/>
    <mergeCell ref="B591:H591"/>
    <mergeCell ref="Q591:S591"/>
    <mergeCell ref="B592:H592"/>
    <mergeCell ref="Q592:S592"/>
    <mergeCell ref="B593:H593"/>
    <mergeCell ref="Q593:S593"/>
    <mergeCell ref="B594:H594"/>
    <mergeCell ref="Q594:S594"/>
    <mergeCell ref="B577:H577"/>
    <mergeCell ref="Q577:S577"/>
    <mergeCell ref="B578:H578"/>
    <mergeCell ref="Q578:S578"/>
    <mergeCell ref="B579:H579"/>
    <mergeCell ref="Q579:S579"/>
    <mergeCell ref="B580:H580"/>
    <mergeCell ref="Q580:S580"/>
    <mergeCell ref="B581:H581"/>
    <mergeCell ref="Q581:S581"/>
    <mergeCell ref="B582:H582"/>
    <mergeCell ref="Q582:S582"/>
    <mergeCell ref="B583:H583"/>
    <mergeCell ref="Q583:S583"/>
    <mergeCell ref="B584:H584"/>
    <mergeCell ref="Q584:S584"/>
    <mergeCell ref="B585:H585"/>
    <mergeCell ref="Q585:S585"/>
    <mergeCell ref="B568:H568"/>
    <mergeCell ref="Q568:S568"/>
    <mergeCell ref="B569:H569"/>
    <mergeCell ref="Q569:S569"/>
    <mergeCell ref="B570:H570"/>
    <mergeCell ref="Q570:S570"/>
    <mergeCell ref="B571:H571"/>
    <mergeCell ref="Q571:S571"/>
    <mergeCell ref="B572:H572"/>
    <mergeCell ref="Q572:S572"/>
    <mergeCell ref="B573:H573"/>
    <mergeCell ref="Q573:S573"/>
    <mergeCell ref="B574:H574"/>
    <mergeCell ref="Q574:S574"/>
    <mergeCell ref="B575:H575"/>
    <mergeCell ref="Q575:S575"/>
    <mergeCell ref="B576:H576"/>
    <mergeCell ref="Q576:S576"/>
    <mergeCell ref="B559:H559"/>
    <mergeCell ref="Q559:S559"/>
    <mergeCell ref="B560:H560"/>
    <mergeCell ref="Q560:S560"/>
    <mergeCell ref="B561:H561"/>
    <mergeCell ref="Q561:S561"/>
    <mergeCell ref="B562:H562"/>
    <mergeCell ref="Q562:S562"/>
    <mergeCell ref="B563:H563"/>
    <mergeCell ref="Q563:S563"/>
    <mergeCell ref="B564:H564"/>
    <mergeCell ref="Q564:S564"/>
    <mergeCell ref="B565:H565"/>
    <mergeCell ref="Q565:S565"/>
    <mergeCell ref="B566:H566"/>
    <mergeCell ref="Q566:S566"/>
    <mergeCell ref="B567:H567"/>
    <mergeCell ref="Q567:S567"/>
    <mergeCell ref="B550:H550"/>
    <mergeCell ref="Q550:S550"/>
    <mergeCell ref="B551:H551"/>
    <mergeCell ref="Q551:S551"/>
    <mergeCell ref="B552:H552"/>
    <mergeCell ref="Q552:S552"/>
    <mergeCell ref="B553:H553"/>
    <mergeCell ref="Q553:S553"/>
    <mergeCell ref="B554:H554"/>
    <mergeCell ref="Q554:S554"/>
    <mergeCell ref="B555:H555"/>
    <mergeCell ref="Q555:S555"/>
    <mergeCell ref="B556:H556"/>
    <mergeCell ref="Q556:S556"/>
    <mergeCell ref="B557:H557"/>
    <mergeCell ref="Q557:S557"/>
    <mergeCell ref="B558:H558"/>
    <mergeCell ref="Q558:S558"/>
    <mergeCell ref="B541:H541"/>
    <mergeCell ref="Q541:S541"/>
    <mergeCell ref="B542:H542"/>
    <mergeCell ref="Q542:S542"/>
    <mergeCell ref="B543:H543"/>
    <mergeCell ref="Q543:S543"/>
    <mergeCell ref="B544:H544"/>
    <mergeCell ref="Q544:S544"/>
    <mergeCell ref="B545:H545"/>
    <mergeCell ref="Q545:S545"/>
    <mergeCell ref="B546:H546"/>
    <mergeCell ref="Q546:S546"/>
    <mergeCell ref="B547:H547"/>
    <mergeCell ref="Q547:S547"/>
    <mergeCell ref="B548:H548"/>
    <mergeCell ref="Q548:S548"/>
    <mergeCell ref="B549:H549"/>
    <mergeCell ref="Q549:S549"/>
    <mergeCell ref="B532:H532"/>
    <mergeCell ref="Q532:S532"/>
    <mergeCell ref="B533:H533"/>
    <mergeCell ref="Q533:S533"/>
    <mergeCell ref="B534:H534"/>
    <mergeCell ref="Q534:S534"/>
    <mergeCell ref="B535:H535"/>
    <mergeCell ref="Q535:S535"/>
    <mergeCell ref="B536:H536"/>
    <mergeCell ref="Q536:S536"/>
    <mergeCell ref="B537:H537"/>
    <mergeCell ref="Q537:S537"/>
    <mergeCell ref="B538:H538"/>
    <mergeCell ref="Q538:S538"/>
    <mergeCell ref="B539:H539"/>
    <mergeCell ref="Q539:S539"/>
    <mergeCell ref="B540:H540"/>
    <mergeCell ref="Q540:S540"/>
    <mergeCell ref="B523:H523"/>
    <mergeCell ref="Q523:S523"/>
    <mergeCell ref="B524:H524"/>
    <mergeCell ref="Q524:S524"/>
    <mergeCell ref="B525:H525"/>
    <mergeCell ref="Q525:S525"/>
    <mergeCell ref="B526:H526"/>
    <mergeCell ref="Q526:S526"/>
    <mergeCell ref="B527:H527"/>
    <mergeCell ref="Q527:S527"/>
    <mergeCell ref="B528:H528"/>
    <mergeCell ref="Q528:S528"/>
    <mergeCell ref="B529:H529"/>
    <mergeCell ref="Q529:S529"/>
    <mergeCell ref="B530:H530"/>
    <mergeCell ref="Q530:S530"/>
    <mergeCell ref="B531:H531"/>
    <mergeCell ref="Q531:S531"/>
    <mergeCell ref="B514:H514"/>
    <mergeCell ref="Q514:S514"/>
    <mergeCell ref="B515:H515"/>
    <mergeCell ref="Q515:S515"/>
    <mergeCell ref="B516:H516"/>
    <mergeCell ref="Q516:S516"/>
    <mergeCell ref="B517:H517"/>
    <mergeCell ref="Q517:S517"/>
    <mergeCell ref="B518:H518"/>
    <mergeCell ref="Q518:S518"/>
    <mergeCell ref="B519:H519"/>
    <mergeCell ref="Q519:S519"/>
    <mergeCell ref="B520:H520"/>
    <mergeCell ref="Q520:S520"/>
    <mergeCell ref="B521:H521"/>
    <mergeCell ref="Q521:S521"/>
    <mergeCell ref="B522:H522"/>
    <mergeCell ref="Q522:S522"/>
    <mergeCell ref="B505:H505"/>
    <mergeCell ref="Q505:S505"/>
    <mergeCell ref="B506:H506"/>
    <mergeCell ref="Q506:S506"/>
    <mergeCell ref="B507:H507"/>
    <mergeCell ref="Q507:S507"/>
    <mergeCell ref="B508:H508"/>
    <mergeCell ref="Q508:S508"/>
    <mergeCell ref="B509:H509"/>
    <mergeCell ref="Q509:S509"/>
    <mergeCell ref="B510:H510"/>
    <mergeCell ref="Q510:S510"/>
    <mergeCell ref="B511:H511"/>
    <mergeCell ref="Q511:S511"/>
    <mergeCell ref="B512:H512"/>
    <mergeCell ref="Q512:S512"/>
    <mergeCell ref="B513:H513"/>
    <mergeCell ref="Q513:S513"/>
    <mergeCell ref="B496:H496"/>
    <mergeCell ref="Q496:S496"/>
    <mergeCell ref="B497:H497"/>
    <mergeCell ref="Q497:S497"/>
    <mergeCell ref="B498:H498"/>
    <mergeCell ref="Q498:S498"/>
    <mergeCell ref="B499:H499"/>
    <mergeCell ref="Q499:S499"/>
    <mergeCell ref="B500:H500"/>
    <mergeCell ref="Q500:S500"/>
    <mergeCell ref="B501:H501"/>
    <mergeCell ref="Q501:S501"/>
    <mergeCell ref="B502:H502"/>
    <mergeCell ref="Q502:S502"/>
    <mergeCell ref="B503:H503"/>
    <mergeCell ref="Q503:S503"/>
    <mergeCell ref="B504:H504"/>
    <mergeCell ref="Q504:S504"/>
    <mergeCell ref="B487:H487"/>
    <mergeCell ref="Q487:S487"/>
    <mergeCell ref="B488:H488"/>
    <mergeCell ref="Q488:S488"/>
    <mergeCell ref="B489:H489"/>
    <mergeCell ref="Q489:S489"/>
    <mergeCell ref="B490:H490"/>
    <mergeCell ref="Q490:S490"/>
    <mergeCell ref="B491:H491"/>
    <mergeCell ref="Q491:S491"/>
    <mergeCell ref="B492:H492"/>
    <mergeCell ref="Q492:S492"/>
    <mergeCell ref="B493:H493"/>
    <mergeCell ref="Q493:S493"/>
    <mergeCell ref="B494:H494"/>
    <mergeCell ref="Q494:S494"/>
    <mergeCell ref="B495:H495"/>
    <mergeCell ref="Q495:S495"/>
    <mergeCell ref="B478:H478"/>
    <mergeCell ref="Q478:S478"/>
    <mergeCell ref="B479:H479"/>
    <mergeCell ref="Q479:S479"/>
    <mergeCell ref="B480:H480"/>
    <mergeCell ref="Q480:S480"/>
    <mergeCell ref="B481:H481"/>
    <mergeCell ref="Q481:S481"/>
    <mergeCell ref="B482:H482"/>
    <mergeCell ref="Q482:S482"/>
    <mergeCell ref="B483:H483"/>
    <mergeCell ref="Q483:S483"/>
    <mergeCell ref="B484:H484"/>
    <mergeCell ref="Q484:S484"/>
    <mergeCell ref="B485:H485"/>
    <mergeCell ref="Q485:S485"/>
    <mergeCell ref="B486:H486"/>
    <mergeCell ref="Q486:S486"/>
    <mergeCell ref="B469:H469"/>
    <mergeCell ref="Q469:S469"/>
    <mergeCell ref="B470:H470"/>
    <mergeCell ref="Q470:S470"/>
    <mergeCell ref="B471:H471"/>
    <mergeCell ref="Q471:S471"/>
    <mergeCell ref="B472:H472"/>
    <mergeCell ref="Q472:S472"/>
    <mergeCell ref="B473:H473"/>
    <mergeCell ref="Q473:S473"/>
    <mergeCell ref="B474:H474"/>
    <mergeCell ref="Q474:S474"/>
    <mergeCell ref="B475:H475"/>
    <mergeCell ref="Q475:S475"/>
    <mergeCell ref="B476:H476"/>
    <mergeCell ref="Q476:S476"/>
    <mergeCell ref="B477:H477"/>
    <mergeCell ref="Q477:S477"/>
    <mergeCell ref="B460:H460"/>
    <mergeCell ref="Q460:S460"/>
    <mergeCell ref="B461:H461"/>
    <mergeCell ref="Q461:S461"/>
    <mergeCell ref="B462:H462"/>
    <mergeCell ref="Q462:S462"/>
    <mergeCell ref="B463:H463"/>
    <mergeCell ref="Q463:S463"/>
    <mergeCell ref="B464:H464"/>
    <mergeCell ref="Q464:S464"/>
    <mergeCell ref="B465:H465"/>
    <mergeCell ref="Q465:S465"/>
    <mergeCell ref="B466:H466"/>
    <mergeCell ref="Q466:S466"/>
    <mergeCell ref="B467:H467"/>
    <mergeCell ref="Q467:S467"/>
    <mergeCell ref="B468:H468"/>
    <mergeCell ref="Q468:S468"/>
    <mergeCell ref="B451:H451"/>
    <mergeCell ref="Q451:S451"/>
    <mergeCell ref="B452:H452"/>
    <mergeCell ref="Q452:S452"/>
    <mergeCell ref="B453:H453"/>
    <mergeCell ref="Q453:S453"/>
    <mergeCell ref="B454:H454"/>
    <mergeCell ref="Q454:S454"/>
    <mergeCell ref="B455:H455"/>
    <mergeCell ref="Q455:S455"/>
    <mergeCell ref="B456:H456"/>
    <mergeCell ref="Q456:S456"/>
    <mergeCell ref="B457:H457"/>
    <mergeCell ref="Q457:S457"/>
    <mergeCell ref="B458:H458"/>
    <mergeCell ref="Q458:S458"/>
    <mergeCell ref="B459:H459"/>
    <mergeCell ref="Q459:S459"/>
    <mergeCell ref="B442:H442"/>
    <mergeCell ref="Q442:S442"/>
    <mergeCell ref="B443:H443"/>
    <mergeCell ref="Q443:S443"/>
    <mergeCell ref="B444:H444"/>
    <mergeCell ref="Q444:S444"/>
    <mergeCell ref="B445:H445"/>
    <mergeCell ref="Q445:S445"/>
    <mergeCell ref="B446:H446"/>
    <mergeCell ref="Q446:S446"/>
    <mergeCell ref="B447:H447"/>
    <mergeCell ref="Q447:S447"/>
    <mergeCell ref="B448:H448"/>
    <mergeCell ref="Q448:S448"/>
    <mergeCell ref="B449:H449"/>
    <mergeCell ref="Q449:S449"/>
    <mergeCell ref="B450:H450"/>
    <mergeCell ref="Q450:S450"/>
    <mergeCell ref="B433:H433"/>
    <mergeCell ref="Q433:S433"/>
    <mergeCell ref="B434:H434"/>
    <mergeCell ref="Q434:S434"/>
    <mergeCell ref="B435:H435"/>
    <mergeCell ref="Q435:S435"/>
    <mergeCell ref="B436:H436"/>
    <mergeCell ref="Q436:S436"/>
    <mergeCell ref="B437:H437"/>
    <mergeCell ref="Q437:S437"/>
    <mergeCell ref="B438:H438"/>
    <mergeCell ref="Q438:S438"/>
    <mergeCell ref="B439:H439"/>
    <mergeCell ref="Q439:S439"/>
    <mergeCell ref="B440:H440"/>
    <mergeCell ref="Q440:S440"/>
    <mergeCell ref="B441:H441"/>
    <mergeCell ref="Q441:S441"/>
    <mergeCell ref="B424:H424"/>
    <mergeCell ref="Q424:S424"/>
    <mergeCell ref="B425:H425"/>
    <mergeCell ref="Q425:S425"/>
    <mergeCell ref="B426:H426"/>
    <mergeCell ref="Q426:S426"/>
    <mergeCell ref="B427:H427"/>
    <mergeCell ref="Q427:S427"/>
    <mergeCell ref="B428:H428"/>
    <mergeCell ref="Q428:S428"/>
    <mergeCell ref="B429:H429"/>
    <mergeCell ref="Q429:S429"/>
    <mergeCell ref="B430:H430"/>
    <mergeCell ref="Q430:S430"/>
    <mergeCell ref="B431:H431"/>
    <mergeCell ref="Q431:S431"/>
    <mergeCell ref="B432:H432"/>
    <mergeCell ref="Q432:S432"/>
    <mergeCell ref="B415:H415"/>
    <mergeCell ref="Q415:S415"/>
    <mergeCell ref="B416:H416"/>
    <mergeCell ref="Q416:S416"/>
    <mergeCell ref="B417:H417"/>
    <mergeCell ref="Q417:S417"/>
    <mergeCell ref="B418:H418"/>
    <mergeCell ref="Q418:S418"/>
    <mergeCell ref="B419:H419"/>
    <mergeCell ref="Q419:S419"/>
    <mergeCell ref="B420:H420"/>
    <mergeCell ref="Q420:S420"/>
    <mergeCell ref="B421:H421"/>
    <mergeCell ref="Q421:S421"/>
    <mergeCell ref="B422:H422"/>
    <mergeCell ref="Q422:S422"/>
    <mergeCell ref="B423:H423"/>
    <mergeCell ref="Q423:S423"/>
    <mergeCell ref="B406:H406"/>
    <mergeCell ref="Q406:S406"/>
    <mergeCell ref="B407:H407"/>
    <mergeCell ref="Q407:S407"/>
    <mergeCell ref="B408:H408"/>
    <mergeCell ref="Q408:S408"/>
    <mergeCell ref="B409:H409"/>
    <mergeCell ref="Q409:S409"/>
    <mergeCell ref="B410:H410"/>
    <mergeCell ref="Q410:S410"/>
    <mergeCell ref="B411:H411"/>
    <mergeCell ref="Q411:S411"/>
    <mergeCell ref="B412:H412"/>
    <mergeCell ref="Q412:S412"/>
    <mergeCell ref="B413:H413"/>
    <mergeCell ref="Q413:S413"/>
    <mergeCell ref="B414:H414"/>
    <mergeCell ref="Q414:S414"/>
    <mergeCell ref="B397:H397"/>
    <mergeCell ref="Q397:S397"/>
    <mergeCell ref="B398:H398"/>
    <mergeCell ref="Q398:S398"/>
    <mergeCell ref="B399:H399"/>
    <mergeCell ref="Q399:S399"/>
    <mergeCell ref="B400:H400"/>
    <mergeCell ref="Q400:S400"/>
    <mergeCell ref="B401:H401"/>
    <mergeCell ref="Q401:S401"/>
    <mergeCell ref="B402:H402"/>
    <mergeCell ref="Q402:S402"/>
    <mergeCell ref="B403:H403"/>
    <mergeCell ref="Q403:S403"/>
    <mergeCell ref="B404:H404"/>
    <mergeCell ref="Q404:S404"/>
    <mergeCell ref="B405:H405"/>
    <mergeCell ref="Q405:S405"/>
    <mergeCell ref="B388:H388"/>
    <mergeCell ref="Q388:S388"/>
    <mergeCell ref="B389:H389"/>
    <mergeCell ref="Q389:S389"/>
    <mergeCell ref="B390:H390"/>
    <mergeCell ref="Q390:S390"/>
    <mergeCell ref="B391:H391"/>
    <mergeCell ref="Q391:S391"/>
    <mergeCell ref="B392:H392"/>
    <mergeCell ref="Q392:S392"/>
    <mergeCell ref="B393:H393"/>
    <mergeCell ref="Q393:S393"/>
    <mergeCell ref="B394:H394"/>
    <mergeCell ref="Q394:S394"/>
    <mergeCell ref="B395:H395"/>
    <mergeCell ref="Q395:S395"/>
    <mergeCell ref="B396:H396"/>
    <mergeCell ref="Q396:S396"/>
    <mergeCell ref="B379:H379"/>
    <mergeCell ref="Q379:S379"/>
    <mergeCell ref="B380:H380"/>
    <mergeCell ref="Q380:S380"/>
    <mergeCell ref="B381:H381"/>
    <mergeCell ref="Q381:S381"/>
    <mergeCell ref="B382:H382"/>
    <mergeCell ref="Q382:S382"/>
    <mergeCell ref="B383:H383"/>
    <mergeCell ref="Q383:S383"/>
    <mergeCell ref="B384:H384"/>
    <mergeCell ref="Q384:S384"/>
    <mergeCell ref="B385:H385"/>
    <mergeCell ref="Q385:S385"/>
    <mergeCell ref="B386:H386"/>
    <mergeCell ref="Q386:S386"/>
    <mergeCell ref="B387:H387"/>
    <mergeCell ref="Q387:S387"/>
    <mergeCell ref="B370:H370"/>
    <mergeCell ref="Q370:S370"/>
    <mergeCell ref="B371:H371"/>
    <mergeCell ref="Q371:S371"/>
    <mergeCell ref="B372:H372"/>
    <mergeCell ref="Q372:S372"/>
    <mergeCell ref="B373:H373"/>
    <mergeCell ref="Q373:S373"/>
    <mergeCell ref="B374:H374"/>
    <mergeCell ref="Q374:S374"/>
    <mergeCell ref="B375:H375"/>
    <mergeCell ref="Q375:S375"/>
    <mergeCell ref="B376:H376"/>
    <mergeCell ref="Q376:S376"/>
    <mergeCell ref="B377:H377"/>
    <mergeCell ref="Q377:S377"/>
    <mergeCell ref="B378:H378"/>
    <mergeCell ref="Q378:S378"/>
    <mergeCell ref="B361:H361"/>
    <mergeCell ref="Q361:S361"/>
    <mergeCell ref="B362:H362"/>
    <mergeCell ref="Q362:S362"/>
    <mergeCell ref="B363:H363"/>
    <mergeCell ref="Q363:S363"/>
    <mergeCell ref="B364:H364"/>
    <mergeCell ref="Q364:S364"/>
    <mergeCell ref="B365:H365"/>
    <mergeCell ref="Q365:S365"/>
    <mergeCell ref="B366:H366"/>
    <mergeCell ref="Q366:S366"/>
    <mergeCell ref="B367:H367"/>
    <mergeCell ref="Q367:S367"/>
    <mergeCell ref="B368:H368"/>
    <mergeCell ref="Q368:S368"/>
    <mergeCell ref="B369:H369"/>
    <mergeCell ref="Q369:S369"/>
    <mergeCell ref="B352:H352"/>
    <mergeCell ref="Q352:S352"/>
    <mergeCell ref="B353:H353"/>
    <mergeCell ref="Q353:S353"/>
    <mergeCell ref="B354:H354"/>
    <mergeCell ref="Q354:S354"/>
    <mergeCell ref="B355:H355"/>
    <mergeCell ref="Q355:S355"/>
    <mergeCell ref="B356:H356"/>
    <mergeCell ref="Q356:S356"/>
    <mergeCell ref="B357:H357"/>
    <mergeCell ref="Q357:S357"/>
    <mergeCell ref="B358:H358"/>
    <mergeCell ref="Q358:S358"/>
    <mergeCell ref="B359:H359"/>
    <mergeCell ref="Q359:S359"/>
    <mergeCell ref="B360:H360"/>
    <mergeCell ref="Q360:S360"/>
    <mergeCell ref="B343:H343"/>
    <mergeCell ref="Q343:S343"/>
    <mergeCell ref="B344:H344"/>
    <mergeCell ref="Q344:S344"/>
    <mergeCell ref="B345:H345"/>
    <mergeCell ref="Q345:S345"/>
    <mergeCell ref="B346:H346"/>
    <mergeCell ref="Q346:S346"/>
    <mergeCell ref="B347:H347"/>
    <mergeCell ref="Q347:S347"/>
    <mergeCell ref="B348:H348"/>
    <mergeCell ref="Q348:S348"/>
    <mergeCell ref="B349:H349"/>
    <mergeCell ref="Q349:S349"/>
    <mergeCell ref="B350:H350"/>
    <mergeCell ref="Q350:S350"/>
    <mergeCell ref="B351:H351"/>
    <mergeCell ref="Q351:S351"/>
    <mergeCell ref="B334:H334"/>
    <mergeCell ref="Q334:S334"/>
    <mergeCell ref="B335:H335"/>
    <mergeCell ref="Q335:S335"/>
    <mergeCell ref="B336:H336"/>
    <mergeCell ref="Q336:S336"/>
    <mergeCell ref="B337:H337"/>
    <mergeCell ref="Q337:S337"/>
    <mergeCell ref="B338:H338"/>
    <mergeCell ref="Q338:S338"/>
    <mergeCell ref="B339:H339"/>
    <mergeCell ref="Q339:S339"/>
    <mergeCell ref="B340:H340"/>
    <mergeCell ref="Q340:S340"/>
    <mergeCell ref="B341:H341"/>
    <mergeCell ref="Q341:S341"/>
    <mergeCell ref="B342:H342"/>
    <mergeCell ref="Q342:S342"/>
    <mergeCell ref="B325:H325"/>
    <mergeCell ref="Q325:S325"/>
    <mergeCell ref="B326:H326"/>
    <mergeCell ref="Q326:S326"/>
    <mergeCell ref="B327:H327"/>
    <mergeCell ref="Q327:S327"/>
    <mergeCell ref="B328:H328"/>
    <mergeCell ref="Q328:S328"/>
    <mergeCell ref="B329:H329"/>
    <mergeCell ref="Q329:S329"/>
    <mergeCell ref="B330:H330"/>
    <mergeCell ref="Q330:S330"/>
    <mergeCell ref="B331:H331"/>
    <mergeCell ref="Q331:S331"/>
    <mergeCell ref="B332:H332"/>
    <mergeCell ref="Q332:S332"/>
    <mergeCell ref="B333:H333"/>
    <mergeCell ref="Q333:S333"/>
    <mergeCell ref="B316:H316"/>
    <mergeCell ref="Q316:S316"/>
    <mergeCell ref="B317:H317"/>
    <mergeCell ref="Q317:S317"/>
    <mergeCell ref="B318:H318"/>
    <mergeCell ref="Q318:S318"/>
    <mergeCell ref="B319:H319"/>
    <mergeCell ref="Q319:S319"/>
    <mergeCell ref="B320:H320"/>
    <mergeCell ref="Q320:S320"/>
    <mergeCell ref="B321:H321"/>
    <mergeCell ref="Q321:S321"/>
    <mergeCell ref="B322:H322"/>
    <mergeCell ref="Q322:S322"/>
    <mergeCell ref="B323:H323"/>
    <mergeCell ref="Q323:S323"/>
    <mergeCell ref="B324:H324"/>
    <mergeCell ref="Q324:S324"/>
    <mergeCell ref="B307:H307"/>
    <mergeCell ref="Q307:S307"/>
    <mergeCell ref="B308:H308"/>
    <mergeCell ref="Q308:S308"/>
    <mergeCell ref="B309:H309"/>
    <mergeCell ref="Q309:S309"/>
    <mergeCell ref="B310:H310"/>
    <mergeCell ref="Q310:S310"/>
    <mergeCell ref="B311:H311"/>
    <mergeCell ref="Q311:S311"/>
    <mergeCell ref="B312:H312"/>
    <mergeCell ref="Q312:S312"/>
    <mergeCell ref="B313:H313"/>
    <mergeCell ref="Q313:S313"/>
    <mergeCell ref="B314:H314"/>
    <mergeCell ref="Q314:S314"/>
    <mergeCell ref="B315:H315"/>
    <mergeCell ref="Q315:S315"/>
    <mergeCell ref="B298:H298"/>
    <mergeCell ref="Q298:S298"/>
    <mergeCell ref="B299:H299"/>
    <mergeCell ref="Q299:S299"/>
    <mergeCell ref="B300:H300"/>
    <mergeCell ref="Q300:S300"/>
    <mergeCell ref="B301:H301"/>
    <mergeCell ref="Q301:S301"/>
    <mergeCell ref="B302:H302"/>
    <mergeCell ref="Q302:S302"/>
    <mergeCell ref="B303:H303"/>
    <mergeCell ref="Q303:S303"/>
    <mergeCell ref="B304:H304"/>
    <mergeCell ref="Q304:S304"/>
    <mergeCell ref="B305:H305"/>
    <mergeCell ref="Q305:S305"/>
    <mergeCell ref="B306:H306"/>
    <mergeCell ref="Q306:S306"/>
    <mergeCell ref="B289:H289"/>
    <mergeCell ref="Q289:S289"/>
    <mergeCell ref="B290:H290"/>
    <mergeCell ref="Q290:S290"/>
    <mergeCell ref="B291:H291"/>
    <mergeCell ref="Q291:S291"/>
    <mergeCell ref="B292:H292"/>
    <mergeCell ref="Q292:S292"/>
    <mergeCell ref="B293:H293"/>
    <mergeCell ref="Q293:S293"/>
    <mergeCell ref="B294:H294"/>
    <mergeCell ref="Q294:S294"/>
    <mergeCell ref="B295:H295"/>
    <mergeCell ref="Q295:S295"/>
    <mergeCell ref="B296:H296"/>
    <mergeCell ref="Q296:S296"/>
    <mergeCell ref="B297:H297"/>
    <mergeCell ref="Q297:S297"/>
    <mergeCell ref="B280:H280"/>
    <mergeCell ref="Q280:S280"/>
    <mergeCell ref="B281:H281"/>
    <mergeCell ref="Q281:S281"/>
    <mergeCell ref="B282:H282"/>
    <mergeCell ref="Q282:S282"/>
    <mergeCell ref="B283:H283"/>
    <mergeCell ref="Q283:S283"/>
    <mergeCell ref="B284:H284"/>
    <mergeCell ref="Q284:S284"/>
    <mergeCell ref="B285:H285"/>
    <mergeCell ref="Q285:S285"/>
    <mergeCell ref="B286:H286"/>
    <mergeCell ref="Q286:S286"/>
    <mergeCell ref="B287:H287"/>
    <mergeCell ref="Q287:S287"/>
    <mergeCell ref="B288:H288"/>
    <mergeCell ref="Q288:S288"/>
    <mergeCell ref="B271:H271"/>
    <mergeCell ref="Q271:S271"/>
    <mergeCell ref="B272:H272"/>
    <mergeCell ref="Q272:S272"/>
    <mergeCell ref="B273:H273"/>
    <mergeCell ref="Q273:S273"/>
    <mergeCell ref="B274:H274"/>
    <mergeCell ref="Q274:S274"/>
    <mergeCell ref="B275:H275"/>
    <mergeCell ref="Q275:S275"/>
    <mergeCell ref="B276:H276"/>
    <mergeCell ref="Q276:S276"/>
    <mergeCell ref="B277:H277"/>
    <mergeCell ref="Q277:S277"/>
    <mergeCell ref="B278:H278"/>
    <mergeCell ref="Q278:S278"/>
    <mergeCell ref="B279:H279"/>
    <mergeCell ref="Q279:S279"/>
    <mergeCell ref="B262:H262"/>
    <mergeCell ref="Q262:S262"/>
    <mergeCell ref="B263:H263"/>
    <mergeCell ref="Q263:S263"/>
    <mergeCell ref="B264:H264"/>
    <mergeCell ref="Q264:S264"/>
    <mergeCell ref="B265:H265"/>
    <mergeCell ref="Q265:S265"/>
    <mergeCell ref="B266:H266"/>
    <mergeCell ref="Q266:S266"/>
    <mergeCell ref="B267:H267"/>
    <mergeCell ref="Q267:S267"/>
    <mergeCell ref="B268:H268"/>
    <mergeCell ref="Q268:S268"/>
    <mergeCell ref="B269:H269"/>
    <mergeCell ref="Q269:S269"/>
    <mergeCell ref="B270:H270"/>
    <mergeCell ref="Q270:S270"/>
    <mergeCell ref="B253:H253"/>
    <mergeCell ref="Q253:S253"/>
    <mergeCell ref="B254:H254"/>
    <mergeCell ref="Q254:S254"/>
    <mergeCell ref="B255:H255"/>
    <mergeCell ref="Q255:S255"/>
    <mergeCell ref="B256:H256"/>
    <mergeCell ref="Q256:S256"/>
    <mergeCell ref="B257:H257"/>
    <mergeCell ref="Q257:S257"/>
    <mergeCell ref="B258:H258"/>
    <mergeCell ref="Q258:S258"/>
    <mergeCell ref="B259:H259"/>
    <mergeCell ref="Q259:S259"/>
    <mergeCell ref="B260:H260"/>
    <mergeCell ref="Q260:S260"/>
    <mergeCell ref="B261:H261"/>
    <mergeCell ref="Q261:S261"/>
    <mergeCell ref="B244:H244"/>
    <mergeCell ref="Q244:S244"/>
    <mergeCell ref="B245:H245"/>
    <mergeCell ref="Q245:S245"/>
    <mergeCell ref="B246:H246"/>
    <mergeCell ref="Q246:S246"/>
    <mergeCell ref="B247:H247"/>
    <mergeCell ref="Q247:S247"/>
    <mergeCell ref="B248:H248"/>
    <mergeCell ref="Q248:S248"/>
    <mergeCell ref="B249:H249"/>
    <mergeCell ref="Q249:S249"/>
    <mergeCell ref="B250:H250"/>
    <mergeCell ref="Q250:S250"/>
    <mergeCell ref="B251:H251"/>
    <mergeCell ref="Q251:S251"/>
    <mergeCell ref="B252:H252"/>
    <mergeCell ref="Q252:S252"/>
    <mergeCell ref="B235:H235"/>
    <mergeCell ref="Q235:S235"/>
    <mergeCell ref="B236:H236"/>
    <mergeCell ref="Q236:S236"/>
    <mergeCell ref="B237:H237"/>
    <mergeCell ref="Q237:S237"/>
    <mergeCell ref="B238:H238"/>
    <mergeCell ref="Q238:S238"/>
    <mergeCell ref="B239:H239"/>
    <mergeCell ref="Q239:S239"/>
    <mergeCell ref="B240:H240"/>
    <mergeCell ref="Q240:S240"/>
    <mergeCell ref="B241:H241"/>
    <mergeCell ref="Q241:S241"/>
    <mergeCell ref="B242:H242"/>
    <mergeCell ref="Q242:S242"/>
    <mergeCell ref="B243:H243"/>
    <mergeCell ref="Q243:S243"/>
    <mergeCell ref="B226:H226"/>
    <mergeCell ref="Q226:S226"/>
    <mergeCell ref="B227:H227"/>
    <mergeCell ref="Q227:S227"/>
    <mergeCell ref="B228:H228"/>
    <mergeCell ref="Q228:S228"/>
    <mergeCell ref="B229:H229"/>
    <mergeCell ref="Q229:S229"/>
    <mergeCell ref="B230:H230"/>
    <mergeCell ref="Q230:S230"/>
    <mergeCell ref="B231:H231"/>
    <mergeCell ref="Q231:S231"/>
    <mergeCell ref="B232:H232"/>
    <mergeCell ref="Q232:S232"/>
    <mergeCell ref="B233:H233"/>
    <mergeCell ref="Q233:S233"/>
    <mergeCell ref="B234:H234"/>
    <mergeCell ref="Q234:S234"/>
    <mergeCell ref="B217:H217"/>
    <mergeCell ref="Q217:S217"/>
    <mergeCell ref="B218:H218"/>
    <mergeCell ref="Q218:S218"/>
    <mergeCell ref="B219:H219"/>
    <mergeCell ref="Q219:S219"/>
    <mergeCell ref="B220:H220"/>
    <mergeCell ref="Q220:S220"/>
    <mergeCell ref="B221:H221"/>
    <mergeCell ref="Q221:S221"/>
    <mergeCell ref="B222:H222"/>
    <mergeCell ref="Q222:S222"/>
    <mergeCell ref="B223:H223"/>
    <mergeCell ref="Q223:S223"/>
    <mergeCell ref="B224:H224"/>
    <mergeCell ref="Q224:S224"/>
    <mergeCell ref="B225:H225"/>
    <mergeCell ref="Q225:S225"/>
    <mergeCell ref="B208:H208"/>
    <mergeCell ref="Q208:S208"/>
    <mergeCell ref="B209:H209"/>
    <mergeCell ref="Q209:S209"/>
    <mergeCell ref="B210:H210"/>
    <mergeCell ref="Q210:S210"/>
    <mergeCell ref="B211:H211"/>
    <mergeCell ref="Q211:S211"/>
    <mergeCell ref="B212:H212"/>
    <mergeCell ref="Q212:S212"/>
    <mergeCell ref="B213:H213"/>
    <mergeCell ref="Q213:S213"/>
    <mergeCell ref="B214:H214"/>
    <mergeCell ref="Q214:S214"/>
    <mergeCell ref="B215:H215"/>
    <mergeCell ref="Q215:S215"/>
    <mergeCell ref="B216:H216"/>
    <mergeCell ref="Q216:S216"/>
    <mergeCell ref="B199:H199"/>
    <mergeCell ref="Q199:S199"/>
    <mergeCell ref="B200:H200"/>
    <mergeCell ref="Q200:S200"/>
    <mergeCell ref="B201:H201"/>
    <mergeCell ref="Q201:S201"/>
    <mergeCell ref="B202:H202"/>
    <mergeCell ref="Q202:S202"/>
    <mergeCell ref="B203:H203"/>
    <mergeCell ref="Q203:S203"/>
    <mergeCell ref="B204:H204"/>
    <mergeCell ref="Q204:S204"/>
    <mergeCell ref="B205:H205"/>
    <mergeCell ref="Q205:S205"/>
    <mergeCell ref="B206:H206"/>
    <mergeCell ref="Q206:S206"/>
    <mergeCell ref="B207:H207"/>
    <mergeCell ref="Q207:S207"/>
    <mergeCell ref="B190:H190"/>
    <mergeCell ref="Q190:S190"/>
    <mergeCell ref="B191:H191"/>
    <mergeCell ref="Q191:S191"/>
    <mergeCell ref="B192:H192"/>
    <mergeCell ref="Q192:S192"/>
    <mergeCell ref="B193:H193"/>
    <mergeCell ref="Q193:S193"/>
    <mergeCell ref="B194:H194"/>
    <mergeCell ref="Q194:S194"/>
    <mergeCell ref="B195:H195"/>
    <mergeCell ref="Q195:S195"/>
    <mergeCell ref="B196:H196"/>
    <mergeCell ref="Q196:S196"/>
    <mergeCell ref="B197:H197"/>
    <mergeCell ref="Q197:S197"/>
    <mergeCell ref="B198:H198"/>
    <mergeCell ref="Q198:S198"/>
    <mergeCell ref="B181:H181"/>
    <mergeCell ref="Q181:S181"/>
    <mergeCell ref="B182:H182"/>
    <mergeCell ref="Q182:S182"/>
    <mergeCell ref="B183:H183"/>
    <mergeCell ref="Q183:S183"/>
    <mergeCell ref="B184:H184"/>
    <mergeCell ref="Q184:S184"/>
    <mergeCell ref="B185:H185"/>
    <mergeCell ref="Q185:S185"/>
    <mergeCell ref="B186:H186"/>
    <mergeCell ref="Q186:S186"/>
    <mergeCell ref="B187:H187"/>
    <mergeCell ref="Q187:S187"/>
    <mergeCell ref="B188:H188"/>
    <mergeCell ref="Q188:S188"/>
    <mergeCell ref="B189:H189"/>
    <mergeCell ref="Q189:S189"/>
    <mergeCell ref="B172:H172"/>
    <mergeCell ref="Q172:S172"/>
    <mergeCell ref="B173:H173"/>
    <mergeCell ref="Q173:S173"/>
    <mergeCell ref="B174:H174"/>
    <mergeCell ref="Q174:S174"/>
    <mergeCell ref="B175:H175"/>
    <mergeCell ref="Q175:S175"/>
    <mergeCell ref="B176:H176"/>
    <mergeCell ref="Q176:S176"/>
    <mergeCell ref="B177:H177"/>
    <mergeCell ref="Q177:S177"/>
    <mergeCell ref="B178:H178"/>
    <mergeCell ref="Q178:S178"/>
    <mergeCell ref="B179:H179"/>
    <mergeCell ref="Q179:S179"/>
    <mergeCell ref="B180:H180"/>
    <mergeCell ref="Q180:S180"/>
    <mergeCell ref="B163:H163"/>
    <mergeCell ref="Q163:S163"/>
    <mergeCell ref="B164:H164"/>
    <mergeCell ref="Q164:S164"/>
    <mergeCell ref="B165:H165"/>
    <mergeCell ref="Q165:S165"/>
    <mergeCell ref="B166:H166"/>
    <mergeCell ref="Q166:S166"/>
    <mergeCell ref="B167:H167"/>
    <mergeCell ref="Q167:S167"/>
    <mergeCell ref="B168:H168"/>
    <mergeCell ref="Q168:S168"/>
    <mergeCell ref="B169:H169"/>
    <mergeCell ref="Q169:S169"/>
    <mergeCell ref="B170:H170"/>
    <mergeCell ref="Q170:S170"/>
    <mergeCell ref="B171:H171"/>
    <mergeCell ref="Q171:S171"/>
    <mergeCell ref="B154:H154"/>
    <mergeCell ref="Q154:S154"/>
    <mergeCell ref="B155:H155"/>
    <mergeCell ref="Q155:S155"/>
    <mergeCell ref="B156:H156"/>
    <mergeCell ref="Q156:S156"/>
    <mergeCell ref="B157:H157"/>
    <mergeCell ref="Q157:S157"/>
    <mergeCell ref="B158:H158"/>
    <mergeCell ref="Q158:S158"/>
    <mergeCell ref="B159:H159"/>
    <mergeCell ref="Q159:S159"/>
    <mergeCell ref="B160:H160"/>
    <mergeCell ref="Q160:S160"/>
    <mergeCell ref="B161:H161"/>
    <mergeCell ref="Q161:S161"/>
    <mergeCell ref="B162:H162"/>
    <mergeCell ref="Q162:S162"/>
    <mergeCell ref="B145:H145"/>
    <mergeCell ref="Q145:S145"/>
    <mergeCell ref="B146:H146"/>
    <mergeCell ref="Q146:S146"/>
    <mergeCell ref="B147:H147"/>
    <mergeCell ref="Q147:S147"/>
    <mergeCell ref="B148:H148"/>
    <mergeCell ref="Q148:S148"/>
    <mergeCell ref="B149:H149"/>
    <mergeCell ref="Q149:S149"/>
    <mergeCell ref="B150:H150"/>
    <mergeCell ref="Q150:S150"/>
    <mergeCell ref="B151:H151"/>
    <mergeCell ref="Q151:S151"/>
    <mergeCell ref="B152:H152"/>
    <mergeCell ref="Q152:S152"/>
    <mergeCell ref="B153:H153"/>
    <mergeCell ref="Q153:S153"/>
    <mergeCell ref="B136:H136"/>
    <mergeCell ref="Q136:S136"/>
    <mergeCell ref="B137:H137"/>
    <mergeCell ref="Q137:S137"/>
    <mergeCell ref="B138:H138"/>
    <mergeCell ref="Q138:S138"/>
    <mergeCell ref="B139:H139"/>
    <mergeCell ref="Q139:S139"/>
    <mergeCell ref="B140:H140"/>
    <mergeCell ref="Q140:S140"/>
    <mergeCell ref="B141:H141"/>
    <mergeCell ref="Q141:S141"/>
    <mergeCell ref="B142:H142"/>
    <mergeCell ref="Q142:S142"/>
    <mergeCell ref="B143:H143"/>
    <mergeCell ref="Q143:S143"/>
    <mergeCell ref="B144:H144"/>
    <mergeCell ref="Q144:S144"/>
    <mergeCell ref="B127:H127"/>
    <mergeCell ref="Q127:S127"/>
    <mergeCell ref="B128:H128"/>
    <mergeCell ref="Q128:S128"/>
    <mergeCell ref="B129:H129"/>
    <mergeCell ref="Q129:S129"/>
    <mergeCell ref="B130:H130"/>
    <mergeCell ref="Q130:S130"/>
    <mergeCell ref="B131:H131"/>
    <mergeCell ref="Q131:S131"/>
    <mergeCell ref="B132:H132"/>
    <mergeCell ref="Q132:S132"/>
    <mergeCell ref="B133:H133"/>
    <mergeCell ref="Q133:S133"/>
    <mergeCell ref="B134:H134"/>
    <mergeCell ref="Q134:S134"/>
    <mergeCell ref="B135:H135"/>
    <mergeCell ref="Q135:S135"/>
    <mergeCell ref="B118:H118"/>
    <mergeCell ref="Q118:S118"/>
    <mergeCell ref="B119:H119"/>
    <mergeCell ref="Q119:S119"/>
    <mergeCell ref="B120:H120"/>
    <mergeCell ref="Q120:S120"/>
    <mergeCell ref="B121:H121"/>
    <mergeCell ref="Q121:S121"/>
    <mergeCell ref="B122:H122"/>
    <mergeCell ref="Q122:S122"/>
    <mergeCell ref="B123:H123"/>
    <mergeCell ref="Q123:S123"/>
    <mergeCell ref="B124:H124"/>
    <mergeCell ref="Q124:S124"/>
    <mergeCell ref="B125:H125"/>
    <mergeCell ref="Q125:S125"/>
    <mergeCell ref="B126:H126"/>
    <mergeCell ref="Q126:S126"/>
    <mergeCell ref="B109:H109"/>
    <mergeCell ref="Q109:S109"/>
    <mergeCell ref="B110:H110"/>
    <mergeCell ref="Q110:S110"/>
    <mergeCell ref="B111:H111"/>
    <mergeCell ref="Q111:S111"/>
    <mergeCell ref="B112:H112"/>
    <mergeCell ref="Q112:S112"/>
    <mergeCell ref="B113:H113"/>
    <mergeCell ref="Q113:S113"/>
    <mergeCell ref="B114:H114"/>
    <mergeCell ref="Q114:S114"/>
    <mergeCell ref="B115:H115"/>
    <mergeCell ref="Q115:S115"/>
    <mergeCell ref="B116:H116"/>
    <mergeCell ref="Q116:S116"/>
    <mergeCell ref="B117:H117"/>
    <mergeCell ref="Q117:S117"/>
    <mergeCell ref="B100:H100"/>
    <mergeCell ref="Q100:S100"/>
    <mergeCell ref="B101:H101"/>
    <mergeCell ref="Q101:S101"/>
    <mergeCell ref="B102:H102"/>
    <mergeCell ref="Q102:S102"/>
    <mergeCell ref="B103:H103"/>
    <mergeCell ref="Q103:S103"/>
    <mergeCell ref="B104:H104"/>
    <mergeCell ref="Q104:S104"/>
    <mergeCell ref="B105:H105"/>
    <mergeCell ref="Q105:S105"/>
    <mergeCell ref="B106:H106"/>
    <mergeCell ref="Q106:S106"/>
    <mergeCell ref="B107:H107"/>
    <mergeCell ref="Q107:S107"/>
    <mergeCell ref="B108:H108"/>
    <mergeCell ref="Q108:S108"/>
    <mergeCell ref="B91:H91"/>
    <mergeCell ref="Q91:S91"/>
    <mergeCell ref="B92:H92"/>
    <mergeCell ref="Q92:S92"/>
    <mergeCell ref="B93:H93"/>
    <mergeCell ref="Q93:S93"/>
    <mergeCell ref="B94:H94"/>
    <mergeCell ref="Q94:S94"/>
    <mergeCell ref="B95:H95"/>
    <mergeCell ref="Q95:S95"/>
    <mergeCell ref="B96:H96"/>
    <mergeCell ref="Q96:S96"/>
    <mergeCell ref="B97:H97"/>
    <mergeCell ref="Q97:S97"/>
    <mergeCell ref="B98:H98"/>
    <mergeCell ref="Q98:S98"/>
    <mergeCell ref="B99:H99"/>
    <mergeCell ref="Q99:S99"/>
    <mergeCell ref="B82:H82"/>
    <mergeCell ref="Q82:S82"/>
    <mergeCell ref="B83:H83"/>
    <mergeCell ref="Q83:S83"/>
    <mergeCell ref="B84:H84"/>
    <mergeCell ref="Q84:S84"/>
    <mergeCell ref="B85:H85"/>
    <mergeCell ref="Q85:S85"/>
    <mergeCell ref="B86:H86"/>
    <mergeCell ref="Q86:S86"/>
    <mergeCell ref="B87:H87"/>
    <mergeCell ref="Q87:S87"/>
    <mergeCell ref="B88:H88"/>
    <mergeCell ref="Q88:S88"/>
    <mergeCell ref="B89:H89"/>
    <mergeCell ref="Q89:S89"/>
    <mergeCell ref="B90:H90"/>
    <mergeCell ref="Q90:S90"/>
    <mergeCell ref="B73:H73"/>
    <mergeCell ref="Q73:S73"/>
    <mergeCell ref="B74:H74"/>
    <mergeCell ref="Q74:S74"/>
    <mergeCell ref="B75:H75"/>
    <mergeCell ref="Q75:S75"/>
    <mergeCell ref="B76:H76"/>
    <mergeCell ref="Q76:S76"/>
    <mergeCell ref="B77:H77"/>
    <mergeCell ref="Q77:S77"/>
    <mergeCell ref="B78:H78"/>
    <mergeCell ref="Q78:S78"/>
    <mergeCell ref="B79:H79"/>
    <mergeCell ref="Q79:S79"/>
    <mergeCell ref="B80:H80"/>
    <mergeCell ref="Q80:S80"/>
    <mergeCell ref="B81:H81"/>
    <mergeCell ref="Q81:S81"/>
    <mergeCell ref="B64:H64"/>
    <mergeCell ref="Q64:S64"/>
    <mergeCell ref="B65:H65"/>
    <mergeCell ref="Q65:S65"/>
    <mergeCell ref="B66:H66"/>
    <mergeCell ref="Q66:S66"/>
    <mergeCell ref="B67:H67"/>
    <mergeCell ref="Q67:S67"/>
    <mergeCell ref="B68:H68"/>
    <mergeCell ref="Q68:S68"/>
    <mergeCell ref="B69:H69"/>
    <mergeCell ref="Q69:S69"/>
    <mergeCell ref="B70:H70"/>
    <mergeCell ref="Q70:S70"/>
    <mergeCell ref="B71:H71"/>
    <mergeCell ref="Q71:S71"/>
    <mergeCell ref="B72:H72"/>
    <mergeCell ref="Q72:S72"/>
    <mergeCell ref="B55:H55"/>
    <mergeCell ref="Q55:S55"/>
    <mergeCell ref="B56:H56"/>
    <mergeCell ref="Q56:S56"/>
    <mergeCell ref="B57:H57"/>
    <mergeCell ref="Q57:S57"/>
    <mergeCell ref="B58:H58"/>
    <mergeCell ref="Q58:S58"/>
    <mergeCell ref="B59:H59"/>
    <mergeCell ref="Q59:S59"/>
    <mergeCell ref="B60:H60"/>
    <mergeCell ref="Q60:S60"/>
    <mergeCell ref="B61:H61"/>
    <mergeCell ref="Q61:S61"/>
    <mergeCell ref="B62:H62"/>
    <mergeCell ref="Q62:S62"/>
    <mergeCell ref="B63:H63"/>
    <mergeCell ref="Q63:S63"/>
    <mergeCell ref="B46:H46"/>
    <mergeCell ref="Q46:S46"/>
    <mergeCell ref="B47:H47"/>
    <mergeCell ref="Q47:S47"/>
    <mergeCell ref="B48:H48"/>
    <mergeCell ref="Q48:S48"/>
    <mergeCell ref="B49:H49"/>
    <mergeCell ref="Q49:S49"/>
    <mergeCell ref="B50:H50"/>
    <mergeCell ref="Q50:S50"/>
    <mergeCell ref="B51:H51"/>
    <mergeCell ref="Q51:S51"/>
    <mergeCell ref="B52:H52"/>
    <mergeCell ref="Q52:S52"/>
    <mergeCell ref="B53:H53"/>
    <mergeCell ref="Q53:S53"/>
    <mergeCell ref="B54:H54"/>
    <mergeCell ref="Q54:S54"/>
    <mergeCell ref="B37:H37"/>
    <mergeCell ref="Q37:S37"/>
    <mergeCell ref="B38:H38"/>
    <mergeCell ref="Q38:S38"/>
    <mergeCell ref="B39:H39"/>
    <mergeCell ref="Q39:S39"/>
    <mergeCell ref="B40:H40"/>
    <mergeCell ref="Q40:S40"/>
    <mergeCell ref="B41:H41"/>
    <mergeCell ref="Q41:S41"/>
    <mergeCell ref="B42:H42"/>
    <mergeCell ref="Q42:S42"/>
    <mergeCell ref="B43:H43"/>
    <mergeCell ref="Q43:S43"/>
    <mergeCell ref="B44:H44"/>
    <mergeCell ref="Q44:S44"/>
    <mergeCell ref="B45:H45"/>
    <mergeCell ref="Q45:S45"/>
    <mergeCell ref="B28:H28"/>
    <mergeCell ref="Q28:S28"/>
    <mergeCell ref="B29:H29"/>
    <mergeCell ref="Q29:S29"/>
    <mergeCell ref="B30:H30"/>
    <mergeCell ref="Q30:S30"/>
    <mergeCell ref="B31:H31"/>
    <mergeCell ref="Q31:S31"/>
    <mergeCell ref="B32:H32"/>
    <mergeCell ref="Q32:S32"/>
    <mergeCell ref="B33:H33"/>
    <mergeCell ref="Q33:S33"/>
    <mergeCell ref="B34:H34"/>
    <mergeCell ref="Q34:S34"/>
    <mergeCell ref="B35:H35"/>
    <mergeCell ref="Q35:S35"/>
    <mergeCell ref="B36:H36"/>
    <mergeCell ref="Q36:S36"/>
    <mergeCell ref="Q19:S19"/>
    <mergeCell ref="B20:H20"/>
    <mergeCell ref="Q20:S20"/>
    <mergeCell ref="B21:H21"/>
    <mergeCell ref="Q21:S21"/>
    <mergeCell ref="B22:H22"/>
    <mergeCell ref="Q22:S22"/>
    <mergeCell ref="B23:H23"/>
    <mergeCell ref="Q23:S23"/>
    <mergeCell ref="B24:H24"/>
    <mergeCell ref="Q24:S24"/>
    <mergeCell ref="B25:H25"/>
    <mergeCell ref="Q25:S25"/>
    <mergeCell ref="B26:H26"/>
    <mergeCell ref="Q26:S26"/>
    <mergeCell ref="B27:H27"/>
    <mergeCell ref="Q27:S27"/>
    <mergeCell ref="A4:A5"/>
    <mergeCell ref="I5:M5"/>
    <mergeCell ref="A2:P2"/>
    <mergeCell ref="A713:M713"/>
    <mergeCell ref="A714:M714"/>
    <mergeCell ref="N4:N6"/>
    <mergeCell ref="O4:O6"/>
    <mergeCell ref="P4:P6"/>
    <mergeCell ref="I4:M4"/>
    <mergeCell ref="B8:H8"/>
    <mergeCell ref="Q8:S8"/>
    <mergeCell ref="B9:H9"/>
    <mergeCell ref="Q9:S9"/>
    <mergeCell ref="B10:H10"/>
    <mergeCell ref="Q10:S10"/>
    <mergeCell ref="B11:H11"/>
    <mergeCell ref="Q11:S11"/>
    <mergeCell ref="B12:H12"/>
    <mergeCell ref="Q12:S12"/>
    <mergeCell ref="B13:H13"/>
    <mergeCell ref="Q13:S13"/>
    <mergeCell ref="B14:H14"/>
    <mergeCell ref="Q14:S14"/>
    <mergeCell ref="B15:H15"/>
    <mergeCell ref="Q15:S15"/>
    <mergeCell ref="B16:H16"/>
    <mergeCell ref="Q16:S16"/>
    <mergeCell ref="B17:H17"/>
    <mergeCell ref="Q17:S17"/>
    <mergeCell ref="B18:H18"/>
    <mergeCell ref="Q18:S18"/>
    <mergeCell ref="B19:H19"/>
  </mergeCells>
  <pageMargins left="0.78740157480314965" right="0.39370078740157483" top="0.98425196850393704" bottom="0.98425196850393704" header="0.51181102362204722" footer="0.51181102362204722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0" workbookViewId="0">
      <selection activeCell="A26" sqref="A2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  <col min="8" max="8" width="14.28515625" customWidth="1"/>
    <col min="257" max="257" width="71.42578125" customWidth="1"/>
    <col min="258" max="258" width="6" customWidth="1"/>
    <col min="259" max="259" width="20.140625" customWidth="1"/>
    <col min="260" max="262" width="13.5703125" customWidth="1"/>
    <col min="513" max="513" width="71.42578125" customWidth="1"/>
    <col min="514" max="514" width="6" customWidth="1"/>
    <col min="515" max="515" width="20.140625" customWidth="1"/>
    <col min="516" max="518" width="13.5703125" customWidth="1"/>
    <col min="769" max="769" width="71.42578125" customWidth="1"/>
    <col min="770" max="770" width="6" customWidth="1"/>
    <col min="771" max="771" width="20.140625" customWidth="1"/>
    <col min="772" max="774" width="13.5703125" customWidth="1"/>
    <col min="1025" max="1025" width="71.42578125" customWidth="1"/>
    <col min="1026" max="1026" width="6" customWidth="1"/>
    <col min="1027" max="1027" width="20.140625" customWidth="1"/>
    <col min="1028" max="1030" width="13.5703125" customWidth="1"/>
    <col min="1281" max="1281" width="71.42578125" customWidth="1"/>
    <col min="1282" max="1282" width="6" customWidth="1"/>
    <col min="1283" max="1283" width="20.140625" customWidth="1"/>
    <col min="1284" max="1286" width="13.5703125" customWidth="1"/>
    <col min="1537" max="1537" width="71.42578125" customWidth="1"/>
    <col min="1538" max="1538" width="6" customWidth="1"/>
    <col min="1539" max="1539" width="20.140625" customWidth="1"/>
    <col min="1540" max="1542" width="13.5703125" customWidth="1"/>
    <col min="1793" max="1793" width="71.42578125" customWidth="1"/>
    <col min="1794" max="1794" width="6" customWidth="1"/>
    <col min="1795" max="1795" width="20.140625" customWidth="1"/>
    <col min="1796" max="1798" width="13.5703125" customWidth="1"/>
    <col min="2049" max="2049" width="71.42578125" customWidth="1"/>
    <col min="2050" max="2050" width="6" customWidth="1"/>
    <col min="2051" max="2051" width="20.140625" customWidth="1"/>
    <col min="2052" max="2054" width="13.5703125" customWidth="1"/>
    <col min="2305" max="2305" width="71.42578125" customWidth="1"/>
    <col min="2306" max="2306" width="6" customWidth="1"/>
    <col min="2307" max="2307" width="20.140625" customWidth="1"/>
    <col min="2308" max="2310" width="13.5703125" customWidth="1"/>
    <col min="2561" max="2561" width="71.42578125" customWidth="1"/>
    <col min="2562" max="2562" width="6" customWidth="1"/>
    <col min="2563" max="2563" width="20.140625" customWidth="1"/>
    <col min="2564" max="2566" width="13.5703125" customWidth="1"/>
    <col min="2817" max="2817" width="71.42578125" customWidth="1"/>
    <col min="2818" max="2818" width="6" customWidth="1"/>
    <col min="2819" max="2819" width="20.140625" customWidth="1"/>
    <col min="2820" max="2822" width="13.5703125" customWidth="1"/>
    <col min="3073" max="3073" width="71.42578125" customWidth="1"/>
    <col min="3074" max="3074" width="6" customWidth="1"/>
    <col min="3075" max="3075" width="20.140625" customWidth="1"/>
    <col min="3076" max="3078" width="13.5703125" customWidth="1"/>
    <col min="3329" max="3329" width="71.42578125" customWidth="1"/>
    <col min="3330" max="3330" width="6" customWidth="1"/>
    <col min="3331" max="3331" width="20.140625" customWidth="1"/>
    <col min="3332" max="3334" width="13.5703125" customWidth="1"/>
    <col min="3585" max="3585" width="71.42578125" customWidth="1"/>
    <col min="3586" max="3586" width="6" customWidth="1"/>
    <col min="3587" max="3587" width="20.140625" customWidth="1"/>
    <col min="3588" max="3590" width="13.5703125" customWidth="1"/>
    <col min="3841" max="3841" width="71.42578125" customWidth="1"/>
    <col min="3842" max="3842" width="6" customWidth="1"/>
    <col min="3843" max="3843" width="20.140625" customWidth="1"/>
    <col min="3844" max="3846" width="13.5703125" customWidth="1"/>
    <col min="4097" max="4097" width="71.42578125" customWidth="1"/>
    <col min="4098" max="4098" width="6" customWidth="1"/>
    <col min="4099" max="4099" width="20.140625" customWidth="1"/>
    <col min="4100" max="4102" width="13.5703125" customWidth="1"/>
    <col min="4353" max="4353" width="71.42578125" customWidth="1"/>
    <col min="4354" max="4354" width="6" customWidth="1"/>
    <col min="4355" max="4355" width="20.140625" customWidth="1"/>
    <col min="4356" max="4358" width="13.5703125" customWidth="1"/>
    <col min="4609" max="4609" width="71.42578125" customWidth="1"/>
    <col min="4610" max="4610" width="6" customWidth="1"/>
    <col min="4611" max="4611" width="20.140625" customWidth="1"/>
    <col min="4612" max="4614" width="13.5703125" customWidth="1"/>
    <col min="4865" max="4865" width="71.42578125" customWidth="1"/>
    <col min="4866" max="4866" width="6" customWidth="1"/>
    <col min="4867" max="4867" width="20.140625" customWidth="1"/>
    <col min="4868" max="4870" width="13.5703125" customWidth="1"/>
    <col min="5121" max="5121" width="71.42578125" customWidth="1"/>
    <col min="5122" max="5122" width="6" customWidth="1"/>
    <col min="5123" max="5123" width="20.140625" customWidth="1"/>
    <col min="5124" max="5126" width="13.5703125" customWidth="1"/>
    <col min="5377" max="5377" width="71.42578125" customWidth="1"/>
    <col min="5378" max="5378" width="6" customWidth="1"/>
    <col min="5379" max="5379" width="20.140625" customWidth="1"/>
    <col min="5380" max="5382" width="13.5703125" customWidth="1"/>
    <col min="5633" max="5633" width="71.42578125" customWidth="1"/>
    <col min="5634" max="5634" width="6" customWidth="1"/>
    <col min="5635" max="5635" width="20.140625" customWidth="1"/>
    <col min="5636" max="5638" width="13.5703125" customWidth="1"/>
    <col min="5889" max="5889" width="71.42578125" customWidth="1"/>
    <col min="5890" max="5890" width="6" customWidth="1"/>
    <col min="5891" max="5891" width="20.140625" customWidth="1"/>
    <col min="5892" max="5894" width="13.5703125" customWidth="1"/>
    <col min="6145" max="6145" width="71.42578125" customWidth="1"/>
    <col min="6146" max="6146" width="6" customWidth="1"/>
    <col min="6147" max="6147" width="20.140625" customWidth="1"/>
    <col min="6148" max="6150" width="13.5703125" customWidth="1"/>
    <col min="6401" max="6401" width="71.42578125" customWidth="1"/>
    <col min="6402" max="6402" width="6" customWidth="1"/>
    <col min="6403" max="6403" width="20.140625" customWidth="1"/>
    <col min="6404" max="6406" width="13.5703125" customWidth="1"/>
    <col min="6657" max="6657" width="71.42578125" customWidth="1"/>
    <col min="6658" max="6658" width="6" customWidth="1"/>
    <col min="6659" max="6659" width="20.140625" customWidth="1"/>
    <col min="6660" max="6662" width="13.5703125" customWidth="1"/>
    <col min="6913" max="6913" width="71.42578125" customWidth="1"/>
    <col min="6914" max="6914" width="6" customWidth="1"/>
    <col min="6915" max="6915" width="20.140625" customWidth="1"/>
    <col min="6916" max="6918" width="13.5703125" customWidth="1"/>
    <col min="7169" max="7169" width="71.42578125" customWidth="1"/>
    <col min="7170" max="7170" width="6" customWidth="1"/>
    <col min="7171" max="7171" width="20.140625" customWidth="1"/>
    <col min="7172" max="7174" width="13.5703125" customWidth="1"/>
    <col min="7425" max="7425" width="71.42578125" customWidth="1"/>
    <col min="7426" max="7426" width="6" customWidth="1"/>
    <col min="7427" max="7427" width="20.140625" customWidth="1"/>
    <col min="7428" max="7430" width="13.5703125" customWidth="1"/>
    <col min="7681" max="7681" width="71.42578125" customWidth="1"/>
    <col min="7682" max="7682" width="6" customWidth="1"/>
    <col min="7683" max="7683" width="20.140625" customWidth="1"/>
    <col min="7684" max="7686" width="13.5703125" customWidth="1"/>
    <col min="7937" max="7937" width="71.42578125" customWidth="1"/>
    <col min="7938" max="7938" width="6" customWidth="1"/>
    <col min="7939" max="7939" width="20.140625" customWidth="1"/>
    <col min="7940" max="7942" width="13.5703125" customWidth="1"/>
    <col min="8193" max="8193" width="71.42578125" customWidth="1"/>
    <col min="8194" max="8194" width="6" customWidth="1"/>
    <col min="8195" max="8195" width="20.140625" customWidth="1"/>
    <col min="8196" max="8198" width="13.5703125" customWidth="1"/>
    <col min="8449" max="8449" width="71.42578125" customWidth="1"/>
    <col min="8450" max="8450" width="6" customWidth="1"/>
    <col min="8451" max="8451" width="20.140625" customWidth="1"/>
    <col min="8452" max="8454" width="13.5703125" customWidth="1"/>
    <col min="8705" max="8705" width="71.42578125" customWidth="1"/>
    <col min="8706" max="8706" width="6" customWidth="1"/>
    <col min="8707" max="8707" width="20.140625" customWidth="1"/>
    <col min="8708" max="8710" width="13.5703125" customWidth="1"/>
    <col min="8961" max="8961" width="71.42578125" customWidth="1"/>
    <col min="8962" max="8962" width="6" customWidth="1"/>
    <col min="8963" max="8963" width="20.140625" customWidth="1"/>
    <col min="8964" max="8966" width="13.5703125" customWidth="1"/>
    <col min="9217" max="9217" width="71.42578125" customWidth="1"/>
    <col min="9218" max="9218" width="6" customWidth="1"/>
    <col min="9219" max="9219" width="20.140625" customWidth="1"/>
    <col min="9220" max="9222" width="13.5703125" customWidth="1"/>
    <col min="9473" max="9473" width="71.42578125" customWidth="1"/>
    <col min="9474" max="9474" width="6" customWidth="1"/>
    <col min="9475" max="9475" width="20.140625" customWidth="1"/>
    <col min="9476" max="9478" width="13.5703125" customWidth="1"/>
    <col min="9729" max="9729" width="71.42578125" customWidth="1"/>
    <col min="9730" max="9730" width="6" customWidth="1"/>
    <col min="9731" max="9731" width="20.140625" customWidth="1"/>
    <col min="9732" max="9734" width="13.5703125" customWidth="1"/>
    <col min="9985" max="9985" width="71.42578125" customWidth="1"/>
    <col min="9986" max="9986" width="6" customWidth="1"/>
    <col min="9987" max="9987" width="20.140625" customWidth="1"/>
    <col min="9988" max="9990" width="13.5703125" customWidth="1"/>
    <col min="10241" max="10241" width="71.42578125" customWidth="1"/>
    <col min="10242" max="10242" width="6" customWidth="1"/>
    <col min="10243" max="10243" width="20.140625" customWidth="1"/>
    <col min="10244" max="10246" width="13.5703125" customWidth="1"/>
    <col min="10497" max="10497" width="71.42578125" customWidth="1"/>
    <col min="10498" max="10498" width="6" customWidth="1"/>
    <col min="10499" max="10499" width="20.140625" customWidth="1"/>
    <col min="10500" max="10502" width="13.5703125" customWidth="1"/>
    <col min="10753" max="10753" width="71.42578125" customWidth="1"/>
    <col min="10754" max="10754" width="6" customWidth="1"/>
    <col min="10755" max="10755" width="20.140625" customWidth="1"/>
    <col min="10756" max="10758" width="13.5703125" customWidth="1"/>
    <col min="11009" max="11009" width="71.42578125" customWidth="1"/>
    <col min="11010" max="11010" width="6" customWidth="1"/>
    <col min="11011" max="11011" width="20.140625" customWidth="1"/>
    <col min="11012" max="11014" width="13.5703125" customWidth="1"/>
    <col min="11265" max="11265" width="71.42578125" customWidth="1"/>
    <col min="11266" max="11266" width="6" customWidth="1"/>
    <col min="11267" max="11267" width="20.140625" customWidth="1"/>
    <col min="11268" max="11270" width="13.5703125" customWidth="1"/>
    <col min="11521" max="11521" width="71.42578125" customWidth="1"/>
    <col min="11522" max="11522" width="6" customWidth="1"/>
    <col min="11523" max="11523" width="20.140625" customWidth="1"/>
    <col min="11524" max="11526" width="13.5703125" customWidth="1"/>
    <col min="11777" max="11777" width="71.42578125" customWidth="1"/>
    <col min="11778" max="11778" width="6" customWidth="1"/>
    <col min="11779" max="11779" width="20.140625" customWidth="1"/>
    <col min="11780" max="11782" width="13.5703125" customWidth="1"/>
    <col min="12033" max="12033" width="71.42578125" customWidth="1"/>
    <col min="12034" max="12034" width="6" customWidth="1"/>
    <col min="12035" max="12035" width="20.140625" customWidth="1"/>
    <col min="12036" max="12038" width="13.5703125" customWidth="1"/>
    <col min="12289" max="12289" width="71.42578125" customWidth="1"/>
    <col min="12290" max="12290" width="6" customWidth="1"/>
    <col min="12291" max="12291" width="20.140625" customWidth="1"/>
    <col min="12292" max="12294" width="13.5703125" customWidth="1"/>
    <col min="12545" max="12545" width="71.42578125" customWidth="1"/>
    <col min="12546" max="12546" width="6" customWidth="1"/>
    <col min="12547" max="12547" width="20.140625" customWidth="1"/>
    <col min="12548" max="12550" width="13.5703125" customWidth="1"/>
    <col min="12801" max="12801" width="71.42578125" customWidth="1"/>
    <col min="12802" max="12802" width="6" customWidth="1"/>
    <col min="12803" max="12803" width="20.140625" customWidth="1"/>
    <col min="12804" max="12806" width="13.5703125" customWidth="1"/>
    <col min="13057" max="13057" width="71.42578125" customWidth="1"/>
    <col min="13058" max="13058" width="6" customWidth="1"/>
    <col min="13059" max="13059" width="20.140625" customWidth="1"/>
    <col min="13060" max="13062" width="13.5703125" customWidth="1"/>
    <col min="13313" max="13313" width="71.42578125" customWidth="1"/>
    <col min="13314" max="13314" width="6" customWidth="1"/>
    <col min="13315" max="13315" width="20.140625" customWidth="1"/>
    <col min="13316" max="13318" width="13.5703125" customWidth="1"/>
    <col min="13569" max="13569" width="71.42578125" customWidth="1"/>
    <col min="13570" max="13570" width="6" customWidth="1"/>
    <col min="13571" max="13571" width="20.140625" customWidth="1"/>
    <col min="13572" max="13574" width="13.5703125" customWidth="1"/>
    <col min="13825" max="13825" width="71.42578125" customWidth="1"/>
    <col min="13826" max="13826" width="6" customWidth="1"/>
    <col min="13827" max="13827" width="20.140625" customWidth="1"/>
    <col min="13828" max="13830" width="13.5703125" customWidth="1"/>
    <col min="14081" max="14081" width="71.42578125" customWidth="1"/>
    <col min="14082" max="14082" width="6" customWidth="1"/>
    <col min="14083" max="14083" width="20.140625" customWidth="1"/>
    <col min="14084" max="14086" width="13.5703125" customWidth="1"/>
    <col min="14337" max="14337" width="71.42578125" customWidth="1"/>
    <col min="14338" max="14338" width="6" customWidth="1"/>
    <col min="14339" max="14339" width="20.140625" customWidth="1"/>
    <col min="14340" max="14342" width="13.5703125" customWidth="1"/>
    <col min="14593" max="14593" width="71.42578125" customWidth="1"/>
    <col min="14594" max="14594" width="6" customWidth="1"/>
    <col min="14595" max="14595" width="20.140625" customWidth="1"/>
    <col min="14596" max="14598" width="13.5703125" customWidth="1"/>
    <col min="14849" max="14849" width="71.42578125" customWidth="1"/>
    <col min="14850" max="14850" width="6" customWidth="1"/>
    <col min="14851" max="14851" width="20.140625" customWidth="1"/>
    <col min="14852" max="14854" width="13.5703125" customWidth="1"/>
    <col min="15105" max="15105" width="71.42578125" customWidth="1"/>
    <col min="15106" max="15106" width="6" customWidth="1"/>
    <col min="15107" max="15107" width="20.140625" customWidth="1"/>
    <col min="15108" max="15110" width="13.5703125" customWidth="1"/>
    <col min="15361" max="15361" width="71.42578125" customWidth="1"/>
    <col min="15362" max="15362" width="6" customWidth="1"/>
    <col min="15363" max="15363" width="20.140625" customWidth="1"/>
    <col min="15364" max="15366" width="13.5703125" customWidth="1"/>
    <col min="15617" max="15617" width="71.42578125" customWidth="1"/>
    <col min="15618" max="15618" width="6" customWidth="1"/>
    <col min="15619" max="15619" width="20.140625" customWidth="1"/>
    <col min="15620" max="15622" width="13.5703125" customWidth="1"/>
    <col min="15873" max="15873" width="71.42578125" customWidth="1"/>
    <col min="15874" max="15874" width="6" customWidth="1"/>
    <col min="15875" max="15875" width="20.140625" customWidth="1"/>
    <col min="15876" max="15878" width="13.5703125" customWidth="1"/>
    <col min="16129" max="16129" width="71.42578125" customWidth="1"/>
    <col min="16130" max="16130" width="6" customWidth="1"/>
    <col min="16131" max="16131" width="20.140625" customWidth="1"/>
    <col min="16132" max="16134" width="13.5703125" customWidth="1"/>
  </cols>
  <sheetData>
    <row r="1" spans="1:6" x14ac:dyDescent="0.2">
      <c r="A1" s="46"/>
      <c r="B1" s="46"/>
      <c r="C1" s="46"/>
      <c r="D1" s="123"/>
      <c r="E1" s="124"/>
      <c r="F1" s="124"/>
    </row>
    <row r="2" spans="1:6" ht="15.2" customHeight="1" x14ac:dyDescent="0.2">
      <c r="A2" s="125" t="s">
        <v>832</v>
      </c>
      <c r="B2" s="124"/>
      <c r="C2" s="124"/>
      <c r="D2" s="124"/>
      <c r="E2" s="124"/>
      <c r="F2" s="124"/>
    </row>
    <row r="3" spans="1:6" x14ac:dyDescent="0.2">
      <c r="A3" s="37"/>
      <c r="B3" s="46"/>
      <c r="C3" s="46"/>
      <c r="D3" s="46"/>
      <c r="E3" s="46"/>
      <c r="F3" s="46"/>
    </row>
    <row r="4" spans="1:6" ht="68.099999999999994" customHeight="1" x14ac:dyDescent="0.2">
      <c r="A4" s="36" t="s">
        <v>581</v>
      </c>
      <c r="B4" s="36" t="s">
        <v>582</v>
      </c>
      <c r="C4" s="36" t="s">
        <v>833</v>
      </c>
      <c r="D4" s="36" t="s">
        <v>584</v>
      </c>
      <c r="E4" s="36" t="s">
        <v>585</v>
      </c>
      <c r="F4" s="36" t="s">
        <v>896</v>
      </c>
    </row>
    <row r="5" spans="1:6" ht="13.5" thickBot="1" x14ac:dyDescent="0.25">
      <c r="A5" s="36" t="s">
        <v>586</v>
      </c>
      <c r="B5" s="38" t="s">
        <v>587</v>
      </c>
      <c r="C5" s="38" t="s">
        <v>588</v>
      </c>
      <c r="D5" s="38" t="s">
        <v>589</v>
      </c>
      <c r="E5" s="38" t="s">
        <v>590</v>
      </c>
      <c r="F5" s="38" t="s">
        <v>591</v>
      </c>
    </row>
    <row r="6" spans="1:6" x14ac:dyDescent="0.2">
      <c r="A6" s="47" t="s">
        <v>834</v>
      </c>
      <c r="B6" s="48" t="s">
        <v>835</v>
      </c>
      <c r="C6" s="49" t="s">
        <v>594</v>
      </c>
      <c r="D6" s="50">
        <f>D26+D8</f>
        <v>9191086.4400000013</v>
      </c>
      <c r="E6" s="50">
        <v>-5754110.79</v>
      </c>
      <c r="F6" s="51">
        <f>D6-E6</f>
        <v>14945197.23</v>
      </c>
    </row>
    <row r="7" spans="1:6" x14ac:dyDescent="0.2">
      <c r="A7" s="52" t="s">
        <v>595</v>
      </c>
      <c r="B7" s="53"/>
      <c r="C7" s="54"/>
      <c r="D7" s="55"/>
      <c r="E7" s="55"/>
      <c r="F7" s="56"/>
    </row>
    <row r="8" spans="1:6" x14ac:dyDescent="0.2">
      <c r="A8" s="47" t="s">
        <v>836</v>
      </c>
      <c r="B8" s="48" t="s">
        <v>837</v>
      </c>
      <c r="C8" s="49" t="s">
        <v>594</v>
      </c>
      <c r="D8" s="50">
        <f>D10+D15</f>
        <v>-3778075.71</v>
      </c>
      <c r="E8" s="50">
        <v>6264124.1900000004</v>
      </c>
      <c r="F8" s="51">
        <f>D8-E8</f>
        <v>-10042199.9</v>
      </c>
    </row>
    <row r="9" spans="1:6" x14ac:dyDescent="0.2">
      <c r="A9" s="39" t="s">
        <v>838</v>
      </c>
      <c r="B9" s="41"/>
      <c r="C9" s="40"/>
      <c r="D9" s="42"/>
      <c r="E9" s="42"/>
      <c r="F9" s="43"/>
    </row>
    <row r="10" spans="1:6" x14ac:dyDescent="0.2">
      <c r="A10" s="47" t="s">
        <v>839</v>
      </c>
      <c r="B10" s="48" t="s">
        <v>837</v>
      </c>
      <c r="C10" s="49" t="s">
        <v>840</v>
      </c>
      <c r="D10" s="50">
        <f>D11+D13</f>
        <v>3184624.29</v>
      </c>
      <c r="E10" s="50">
        <v>-3000000</v>
      </c>
      <c r="F10" s="51">
        <f>D10-E10</f>
        <v>6184624.29</v>
      </c>
    </row>
    <row r="11" spans="1:6" x14ac:dyDescent="0.2">
      <c r="A11" s="47" t="s">
        <v>841</v>
      </c>
      <c r="B11" s="48" t="s">
        <v>837</v>
      </c>
      <c r="C11" s="49" t="s">
        <v>842</v>
      </c>
      <c r="D11" s="50">
        <f>D12</f>
        <v>6184624.29</v>
      </c>
      <c r="E11" s="50">
        <v>0</v>
      </c>
      <c r="F11" s="51">
        <f t="shared" ref="F11:F18" si="0">D11-E11</f>
        <v>6184624.29</v>
      </c>
    </row>
    <row r="12" spans="1:6" ht="22.5" x14ac:dyDescent="0.2">
      <c r="A12" s="47" t="s">
        <v>843</v>
      </c>
      <c r="B12" s="48" t="s">
        <v>837</v>
      </c>
      <c r="C12" s="49" t="s">
        <v>844</v>
      </c>
      <c r="D12" s="50">
        <v>6184624.29</v>
      </c>
      <c r="E12" s="50">
        <v>0</v>
      </c>
      <c r="F12" s="51">
        <f t="shared" si="0"/>
        <v>6184624.29</v>
      </c>
    </row>
    <row r="13" spans="1:6" ht="22.5" x14ac:dyDescent="0.2">
      <c r="A13" s="47" t="s">
        <v>845</v>
      </c>
      <c r="B13" s="48" t="s">
        <v>837</v>
      </c>
      <c r="C13" s="49" t="s">
        <v>846</v>
      </c>
      <c r="D13" s="50">
        <f>D14</f>
        <v>-3000000</v>
      </c>
      <c r="E13" s="50">
        <v>-3000000</v>
      </c>
      <c r="F13" s="51">
        <f t="shared" si="0"/>
        <v>0</v>
      </c>
    </row>
    <row r="14" spans="1:6" ht="22.5" x14ac:dyDescent="0.2">
      <c r="A14" s="47" t="s">
        <v>847</v>
      </c>
      <c r="B14" s="48" t="s">
        <v>837</v>
      </c>
      <c r="C14" s="49" t="s">
        <v>848</v>
      </c>
      <c r="D14" s="50">
        <v>-3000000</v>
      </c>
      <c r="E14" s="50">
        <v>-3000000</v>
      </c>
      <c r="F14" s="51">
        <f t="shared" si="0"/>
        <v>0</v>
      </c>
    </row>
    <row r="15" spans="1:6" x14ac:dyDescent="0.2">
      <c r="A15" s="47" t="s">
        <v>849</v>
      </c>
      <c r="B15" s="48" t="s">
        <v>837</v>
      </c>
      <c r="C15" s="49" t="s">
        <v>850</v>
      </c>
      <c r="D15" s="50">
        <f>D16</f>
        <v>-6962700</v>
      </c>
      <c r="E15" s="50">
        <v>-6962700</v>
      </c>
      <c r="F15" s="51">
        <f t="shared" si="0"/>
        <v>0</v>
      </c>
    </row>
    <row r="16" spans="1:6" ht="22.5" x14ac:dyDescent="0.2">
      <c r="A16" s="47" t="s">
        <v>851</v>
      </c>
      <c r="B16" s="48" t="s">
        <v>837</v>
      </c>
      <c r="C16" s="49" t="s">
        <v>852</v>
      </c>
      <c r="D16" s="50">
        <f>D17</f>
        <v>-6962700</v>
      </c>
      <c r="E16" s="50">
        <v>-6962700</v>
      </c>
      <c r="F16" s="51">
        <f t="shared" si="0"/>
        <v>0</v>
      </c>
    </row>
    <row r="17" spans="1:8" ht="22.5" x14ac:dyDescent="0.2">
      <c r="A17" s="47" t="s">
        <v>853</v>
      </c>
      <c r="B17" s="48" t="s">
        <v>837</v>
      </c>
      <c r="C17" s="49" t="s">
        <v>854</v>
      </c>
      <c r="D17" s="50">
        <f>D18</f>
        <v>-6962700</v>
      </c>
      <c r="E17" s="50">
        <v>-6962700</v>
      </c>
      <c r="F17" s="51">
        <f t="shared" si="0"/>
        <v>0</v>
      </c>
    </row>
    <row r="18" spans="1:8" ht="22.5" x14ac:dyDescent="0.2">
      <c r="A18" s="47" t="s">
        <v>855</v>
      </c>
      <c r="B18" s="48" t="s">
        <v>837</v>
      </c>
      <c r="C18" s="49" t="s">
        <v>856</v>
      </c>
      <c r="D18" s="50">
        <v>-6962700</v>
      </c>
      <c r="E18" s="50">
        <v>-6962700</v>
      </c>
      <c r="F18" s="51">
        <f t="shared" si="0"/>
        <v>0</v>
      </c>
    </row>
    <row r="19" spans="1:8" x14ac:dyDescent="0.2">
      <c r="A19" s="47" t="s">
        <v>857</v>
      </c>
      <c r="B19" s="48" t="s">
        <v>837</v>
      </c>
      <c r="C19" s="49" t="s">
        <v>858</v>
      </c>
      <c r="D19" s="50">
        <v>0</v>
      </c>
      <c r="E19" s="50">
        <v>16226824.189999999</v>
      </c>
      <c r="F19" s="51">
        <v>0</v>
      </c>
    </row>
    <row r="20" spans="1:8" x14ac:dyDescent="0.2">
      <c r="A20" s="47" t="s">
        <v>859</v>
      </c>
      <c r="B20" s="48" t="s">
        <v>837</v>
      </c>
      <c r="C20" s="49" t="s">
        <v>860</v>
      </c>
      <c r="D20" s="50">
        <v>0</v>
      </c>
      <c r="E20" s="50">
        <v>16226824.189999999</v>
      </c>
      <c r="F20" s="51">
        <v>0</v>
      </c>
    </row>
    <row r="21" spans="1:8" ht="45" x14ac:dyDescent="0.2">
      <c r="A21" s="47" t="s">
        <v>861</v>
      </c>
      <c r="B21" s="48" t="s">
        <v>837</v>
      </c>
      <c r="C21" s="49" t="s">
        <v>862</v>
      </c>
      <c r="D21" s="50">
        <v>0</v>
      </c>
      <c r="E21" s="50">
        <v>16226824.189999999</v>
      </c>
      <c r="F21" s="51">
        <v>0</v>
      </c>
      <c r="H21" s="84"/>
    </row>
    <row r="22" spans="1:8" ht="56.25" x14ac:dyDescent="0.2">
      <c r="A22" s="47" t="s">
        <v>863</v>
      </c>
      <c r="B22" s="48" t="s">
        <v>837</v>
      </c>
      <c r="C22" s="49" t="s">
        <v>864</v>
      </c>
      <c r="D22" s="50">
        <v>0</v>
      </c>
      <c r="E22" s="50">
        <v>16226824.189999999</v>
      </c>
      <c r="F22" s="51">
        <v>0</v>
      </c>
    </row>
    <row r="23" spans="1:8" x14ac:dyDescent="0.2">
      <c r="A23" s="47" t="s">
        <v>865</v>
      </c>
      <c r="B23" s="48" t="s">
        <v>52</v>
      </c>
      <c r="C23" s="49" t="s">
        <v>594</v>
      </c>
      <c r="D23" s="50" t="s">
        <v>866</v>
      </c>
      <c r="E23" s="50" t="s">
        <v>866</v>
      </c>
      <c r="F23" s="51">
        <f t="shared" ref="F23:F25" si="1">D23-E23</f>
        <v>0</v>
      </c>
    </row>
    <row r="24" spans="1:8" x14ac:dyDescent="0.2">
      <c r="A24" s="126" t="s">
        <v>838</v>
      </c>
      <c r="B24" s="127"/>
      <c r="C24" s="128"/>
      <c r="D24" s="129"/>
      <c r="E24" s="129"/>
      <c r="F24" s="130">
        <f t="shared" si="1"/>
        <v>0</v>
      </c>
    </row>
    <row r="25" spans="1:8" x14ac:dyDescent="0.2">
      <c r="A25" s="85"/>
      <c r="B25" s="86" t="s">
        <v>52</v>
      </c>
      <c r="C25" s="87" t="s">
        <v>867</v>
      </c>
      <c r="D25" s="88" t="s">
        <v>866</v>
      </c>
      <c r="E25" s="88" t="s">
        <v>866</v>
      </c>
      <c r="F25" s="89">
        <f t="shared" si="1"/>
        <v>0</v>
      </c>
    </row>
    <row r="26" spans="1:8" x14ac:dyDescent="0.2">
      <c r="A26" s="47" t="s">
        <v>868</v>
      </c>
      <c r="B26" s="48" t="s">
        <v>869</v>
      </c>
      <c r="C26" s="49" t="s">
        <v>870</v>
      </c>
      <c r="D26" s="50">
        <v>12969162.15</v>
      </c>
      <c r="E26" s="50">
        <v>-12018234.98</v>
      </c>
      <c r="F26" s="51">
        <f>D26-E26</f>
        <v>24987397.130000003</v>
      </c>
    </row>
    <row r="27" spans="1:8" x14ac:dyDescent="0.2">
      <c r="A27" s="47" t="s">
        <v>871</v>
      </c>
      <c r="B27" s="48" t="s">
        <v>869</v>
      </c>
      <c r="C27" s="49" t="s">
        <v>872</v>
      </c>
      <c r="D27" s="50">
        <v>12969162.15</v>
      </c>
      <c r="E27" s="50">
        <v>-12018234.98</v>
      </c>
      <c r="F27" s="51">
        <f>D27-E27</f>
        <v>24987397.130000003</v>
      </c>
    </row>
    <row r="28" spans="1:8" x14ac:dyDescent="0.2">
      <c r="A28" s="47" t="s">
        <v>873</v>
      </c>
      <c r="B28" s="48" t="s">
        <v>874</v>
      </c>
      <c r="C28" s="49" t="s">
        <v>875</v>
      </c>
      <c r="D28" s="50">
        <f>-доходы!D16+(-источники!D12)</f>
        <v>-408776721.18000001</v>
      </c>
      <c r="E28" s="50">
        <v>-461265786.76999998</v>
      </c>
      <c r="F28" s="57" t="s">
        <v>594</v>
      </c>
    </row>
    <row r="29" spans="1:8" x14ac:dyDescent="0.2">
      <c r="A29" s="47" t="s">
        <v>876</v>
      </c>
      <c r="B29" s="48" t="s">
        <v>874</v>
      </c>
      <c r="C29" s="49" t="s">
        <v>877</v>
      </c>
      <c r="D29" s="50">
        <f>D28</f>
        <v>-408776721.18000001</v>
      </c>
      <c r="E29" s="50">
        <v>-461265786.76999998</v>
      </c>
      <c r="F29" s="57" t="s">
        <v>594</v>
      </c>
    </row>
    <row r="30" spans="1:8" x14ac:dyDescent="0.2">
      <c r="A30" s="47" t="s">
        <v>878</v>
      </c>
      <c r="B30" s="48" t="s">
        <v>874</v>
      </c>
      <c r="C30" s="49" t="s">
        <v>879</v>
      </c>
      <c r="D30" s="50">
        <f>D29</f>
        <v>-408776721.18000001</v>
      </c>
      <c r="E30" s="50">
        <v>-461265786.76999998</v>
      </c>
      <c r="F30" s="57" t="s">
        <v>594</v>
      </c>
    </row>
    <row r="31" spans="1:8" x14ac:dyDescent="0.2">
      <c r="A31" s="47" t="s">
        <v>880</v>
      </c>
      <c r="B31" s="48" t="s">
        <v>874</v>
      </c>
      <c r="C31" s="49" t="s">
        <v>881</v>
      </c>
      <c r="D31" s="50">
        <f>D30</f>
        <v>-408776721.18000001</v>
      </c>
      <c r="E31" s="50">
        <v>-461265786.76999998</v>
      </c>
      <c r="F31" s="57" t="s">
        <v>594</v>
      </c>
    </row>
    <row r="32" spans="1:8" x14ac:dyDescent="0.2">
      <c r="A32" s="47" t="s">
        <v>882</v>
      </c>
      <c r="B32" s="48" t="s">
        <v>883</v>
      </c>
      <c r="C32" s="49" t="s">
        <v>884</v>
      </c>
      <c r="D32" s="50">
        <f>расходы!N713+(-источники!D18)+(-источники!D14)</f>
        <v>421745883.32999998</v>
      </c>
      <c r="E32" s="50">
        <v>449247551.79000002</v>
      </c>
      <c r="F32" s="57" t="s">
        <v>594</v>
      </c>
    </row>
    <row r="33" spans="1:8" x14ac:dyDescent="0.2">
      <c r="A33" s="47" t="s">
        <v>885</v>
      </c>
      <c r="B33" s="48" t="s">
        <v>883</v>
      </c>
      <c r="C33" s="49" t="s">
        <v>886</v>
      </c>
      <c r="D33" s="50">
        <f>D32</f>
        <v>421745883.32999998</v>
      </c>
      <c r="E33" s="50">
        <v>449247551.79000002</v>
      </c>
      <c r="F33" s="57" t="s">
        <v>594</v>
      </c>
      <c r="H33" s="84"/>
    </row>
    <row r="34" spans="1:8" x14ac:dyDescent="0.2">
      <c r="A34" s="47" t="s">
        <v>887</v>
      </c>
      <c r="B34" s="48" t="s">
        <v>883</v>
      </c>
      <c r="C34" s="49" t="s">
        <v>888</v>
      </c>
      <c r="D34" s="50">
        <f>D33</f>
        <v>421745883.32999998</v>
      </c>
      <c r="E34" s="50">
        <v>449247551.79000002</v>
      </c>
      <c r="F34" s="57" t="s">
        <v>594</v>
      </c>
      <c r="H34" s="84"/>
    </row>
    <row r="35" spans="1:8" x14ac:dyDescent="0.2">
      <c r="A35" s="47" t="s">
        <v>889</v>
      </c>
      <c r="B35" s="48" t="s">
        <v>883</v>
      </c>
      <c r="C35" s="49" t="s">
        <v>890</v>
      </c>
      <c r="D35" s="50">
        <f>D34</f>
        <v>421745883.32999998</v>
      </c>
      <c r="E35" s="50">
        <v>449247551.79000002</v>
      </c>
      <c r="F35" s="57" t="s">
        <v>594</v>
      </c>
    </row>
    <row r="36" spans="1:8" x14ac:dyDescent="0.2">
      <c r="A36" s="47"/>
      <c r="B36" s="48" t="s">
        <v>869</v>
      </c>
      <c r="C36" s="49" t="s">
        <v>858</v>
      </c>
      <c r="D36" s="50" t="s">
        <v>866</v>
      </c>
      <c r="E36" s="50" t="s">
        <v>866</v>
      </c>
      <c r="F36" s="51">
        <v>0</v>
      </c>
    </row>
    <row r="37" spans="1:8" x14ac:dyDescent="0.2">
      <c r="A37" s="47"/>
      <c r="B37" s="48" t="s">
        <v>874</v>
      </c>
      <c r="C37" s="49" t="s">
        <v>891</v>
      </c>
      <c r="D37" s="50" t="s">
        <v>866</v>
      </c>
      <c r="E37" s="50" t="s">
        <v>866</v>
      </c>
      <c r="F37" s="57" t="s">
        <v>594</v>
      </c>
    </row>
    <row r="38" spans="1:8" x14ac:dyDescent="0.2">
      <c r="A38" s="47"/>
      <c r="B38" s="48" t="s">
        <v>874</v>
      </c>
      <c r="C38" s="49" t="s">
        <v>867</v>
      </c>
      <c r="D38" s="50" t="s">
        <v>866</v>
      </c>
      <c r="E38" s="50" t="s">
        <v>866</v>
      </c>
      <c r="F38" s="57" t="s">
        <v>594</v>
      </c>
    </row>
    <row r="39" spans="1:8" x14ac:dyDescent="0.2">
      <c r="A39" s="47"/>
      <c r="B39" s="48" t="s">
        <v>883</v>
      </c>
      <c r="C39" s="49" t="s">
        <v>892</v>
      </c>
      <c r="D39" s="50" t="s">
        <v>866</v>
      </c>
      <c r="E39" s="50" t="s">
        <v>866</v>
      </c>
      <c r="F39" s="57" t="s">
        <v>594</v>
      </c>
    </row>
    <row r="40" spans="1:8" ht="13.5" thickBot="1" x14ac:dyDescent="0.25">
      <c r="A40" s="47"/>
      <c r="B40" s="48" t="s">
        <v>883</v>
      </c>
      <c r="C40" s="49" t="s">
        <v>867</v>
      </c>
      <c r="D40" s="50" t="s">
        <v>866</v>
      </c>
      <c r="E40" s="50" t="s">
        <v>866</v>
      </c>
      <c r="F40" s="57" t="s">
        <v>594</v>
      </c>
    </row>
    <row r="41" spans="1:8" x14ac:dyDescent="0.2">
      <c r="A41" s="35"/>
      <c r="B41" s="44"/>
      <c r="C41" s="44"/>
      <c r="D41" s="45"/>
      <c r="E41" s="45"/>
      <c r="F41" s="45"/>
    </row>
    <row r="42" spans="1:8" x14ac:dyDescent="0.2">
      <c r="A42" s="58"/>
      <c r="B42" s="35"/>
      <c r="C42" s="35"/>
      <c r="D42" s="35"/>
      <c r="E42" s="35"/>
      <c r="F42" s="35"/>
    </row>
    <row r="43" spans="1:8" x14ac:dyDescent="0.2">
      <c r="A43" s="58"/>
      <c r="B43" s="35"/>
      <c r="C43" s="35"/>
      <c r="D43" s="35"/>
      <c r="E43" s="35"/>
      <c r="F43" s="35"/>
    </row>
  </sheetData>
  <mergeCells count="2">
    <mergeCell ref="D1:F1"/>
    <mergeCell ref="A2:F2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Людмила Федоровна</dc:creator>
  <cp:lastModifiedBy>Демяшкина Анна Николаевна</cp:lastModifiedBy>
  <cp:lastPrinted>2019-07-15T07:05:02Z</cp:lastPrinted>
  <dcterms:created xsi:type="dcterms:W3CDTF">2019-07-08T13:32:57Z</dcterms:created>
  <dcterms:modified xsi:type="dcterms:W3CDTF">2019-07-15T07:07:57Z</dcterms:modified>
</cp:coreProperties>
</file>