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доходы 1 кв 2024" sheetId="1" r:id="rId1"/>
  </sheets>
  <definedNames>
    <definedName name="_xlnm._FilterDatabase" localSheetId="0" hidden="1">'доходы 1 кв 2024'!$A$6:$AU$23</definedName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'доходы 1 кв 2024'!$A$1:$G$44</definedName>
  </definedNames>
  <calcPr calcId="145621" iterate="1"/>
</workbook>
</file>

<file path=xl/calcChain.xml><?xml version="1.0" encoding="utf-8"?>
<calcChain xmlns="http://schemas.openxmlformats.org/spreadsheetml/2006/main">
  <c r="F34" i="1" l="1"/>
  <c r="F9" i="1"/>
  <c r="D9" i="1"/>
  <c r="C9" i="1"/>
  <c r="F12" i="1"/>
  <c r="C12" i="1"/>
  <c r="D12" i="1"/>
  <c r="C35" i="1" l="1"/>
  <c r="D35" i="1" l="1"/>
  <c r="G26" i="1"/>
  <c r="E18" i="1" l="1"/>
  <c r="E17" i="1"/>
  <c r="F14" i="1"/>
  <c r="D14" i="1"/>
  <c r="C14" i="1"/>
  <c r="F32" i="1" l="1"/>
  <c r="D32" i="1"/>
  <c r="C32" i="1"/>
  <c r="G35" i="1"/>
  <c r="G36" i="1"/>
  <c r="G37" i="1"/>
  <c r="G38" i="1"/>
  <c r="G41" i="1"/>
  <c r="G43" i="1"/>
  <c r="E35" i="1"/>
  <c r="E36" i="1"/>
  <c r="E37" i="1"/>
  <c r="E38" i="1"/>
  <c r="E43" i="1"/>
  <c r="G17" i="1"/>
  <c r="G34" i="1"/>
  <c r="E34" i="1"/>
  <c r="G30" i="1"/>
  <c r="E30" i="1"/>
  <c r="G29" i="1"/>
  <c r="E29" i="1"/>
  <c r="G27" i="1"/>
  <c r="E27" i="1"/>
  <c r="G22" i="1"/>
  <c r="E22" i="1"/>
  <c r="G21" i="1"/>
  <c r="E21" i="1"/>
  <c r="G20" i="1"/>
  <c r="E20" i="1"/>
  <c r="F19" i="1"/>
  <c r="D19" i="1"/>
  <c r="C19" i="1"/>
  <c r="G18" i="1"/>
  <c r="G15" i="1"/>
  <c r="E15" i="1"/>
  <c r="G13" i="1"/>
  <c r="E13" i="1"/>
  <c r="F11" i="1"/>
  <c r="D11" i="1"/>
  <c r="C11" i="1"/>
  <c r="G10" i="1"/>
  <c r="E10" i="1"/>
  <c r="D7" i="1" l="1"/>
  <c r="G23" i="1"/>
  <c r="E11" i="1"/>
  <c r="G9" i="1"/>
  <c r="G14" i="1"/>
  <c r="F7" i="1"/>
  <c r="F31" i="1" s="1"/>
  <c r="F44" i="1" s="1"/>
  <c r="G19" i="1"/>
  <c r="G11" i="1"/>
  <c r="G12" i="1"/>
  <c r="E14" i="1"/>
  <c r="G32" i="1"/>
  <c r="C7" i="1"/>
  <c r="E9" i="1"/>
  <c r="E12" i="1"/>
  <c r="E19" i="1"/>
  <c r="E23" i="1"/>
  <c r="E32" i="1"/>
  <c r="G7" i="1" l="1"/>
  <c r="D31" i="1"/>
  <c r="D44" i="1" s="1"/>
  <c r="C31" i="1"/>
  <c r="C44" i="1" s="1"/>
  <c r="E7" i="1"/>
  <c r="G31" i="1" l="1"/>
  <c r="E31" i="1"/>
  <c r="E44" i="1"/>
  <c r="G44" i="1"/>
</calcChain>
</file>

<file path=xl/sharedStrings.xml><?xml version="1.0" encoding="utf-8"?>
<sst xmlns="http://schemas.openxmlformats.org/spreadsheetml/2006/main" count="82" uniqueCount="76">
  <si>
    <t>(тыс.рублей)</t>
  </si>
  <si>
    <t>КОД БЮДЖЕТНОЙ КЛАССИФИКАЦИИ</t>
  </si>
  <si>
    <t>ИСТОЧНИКИ ДОХОДОВ</t>
  </si>
  <si>
    <t>План</t>
  </si>
  <si>
    <t>%</t>
  </si>
  <si>
    <t>НАЛОГОВЫЕ ДОХОДЫ</t>
  </si>
  <si>
    <t xml:space="preserve">         в том числе:</t>
  </si>
  <si>
    <t>1 01 00000 00 0000 000</t>
  </si>
  <si>
    <t>НАЛОГИ НА ПРИБЫЛЬ, ДОХОДЫ</t>
  </si>
  <si>
    <t xml:space="preserve">             Налог на доходы физических лиц</t>
  </si>
  <si>
    <t xml:space="preserve">1 03 00000 00 0000 000
</t>
  </si>
  <si>
    <t xml:space="preserve">1 03 02000 01 0000 110
</t>
  </si>
  <si>
    <t xml:space="preserve">              Нефтепродукты (дорожный фонд)</t>
  </si>
  <si>
    <t xml:space="preserve">1 05 00000 00 0000 000
</t>
  </si>
  <si>
    <t xml:space="preserve">1 05 01000 00 0000 110
</t>
  </si>
  <si>
    <t xml:space="preserve">                 Налог, взимаемый по УСН </t>
  </si>
  <si>
    <t xml:space="preserve">1 05 03000 01 0000 110
</t>
  </si>
  <si>
    <t xml:space="preserve">                 Единый сельскохозяйственный налог</t>
  </si>
  <si>
    <t xml:space="preserve">1 06 00000 00 0000 000
</t>
  </si>
  <si>
    <t>ИНЫЕ ДОХОДНЫЕ ИСТОЧНИКИ</t>
  </si>
  <si>
    <t>НЕНАЛОГОВЫЕ ДОХОДЫ</t>
  </si>
  <si>
    <t xml:space="preserve">         из них:</t>
  </si>
  <si>
    <t xml:space="preserve">1 11 00000 00 0000 000
</t>
  </si>
  <si>
    <t>Доходы от использования имущества, находящегося в государственной и муниципальной собственности</t>
  </si>
  <si>
    <t xml:space="preserve">1 16 00000 00 0000 000
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</si>
  <si>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</si>
  <si>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</si>
  <si>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</si>
  <si>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</si>
  <si>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2 02 10000 00 0000 150
</t>
  </si>
  <si>
    <t xml:space="preserve">2 02 20000 00 0000 150
</t>
  </si>
  <si>
    <t>Субсидии</t>
  </si>
  <si>
    <t xml:space="preserve">2 02 30000 00 0000 150
</t>
  </si>
  <si>
    <t>Субвенции</t>
  </si>
  <si>
    <t xml:space="preserve">2 02 40000 00 0000 150
</t>
  </si>
  <si>
    <t>Иные межбюджетные трансферты</t>
  </si>
  <si>
    <t xml:space="preserve">ВСЕГО ДОХОДОВ </t>
  </si>
  <si>
    <t xml:space="preserve"> </t>
  </si>
  <si>
    <t>2024 год</t>
  </si>
  <si>
    <t xml:space="preserve">Отчет </t>
  </si>
  <si>
    <t>Выполнение
плана</t>
  </si>
  <si>
    <t>Дотации, из них:</t>
  </si>
  <si>
    <t>выравнивание бюджетной обеспеченности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</si>
  <si>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</si>
  <si>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</si>
  <si>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</si>
  <si>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</si>
  <si>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</si>
  <si>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</si>
  <si>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1 05 04000 02 0000 110
</t>
  </si>
  <si>
    <t>1 01 02000 01 0000 110</t>
  </si>
  <si>
    <t xml:space="preserve"> 1 06 01000 00 0000 110</t>
  </si>
  <si>
    <t>Налог на имущество физических лиц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</si>
  <si>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</si>
  <si>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</si>
  <si>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</si>
  <si>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</si>
  <si>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 xml:space="preserve"> 1 08 00000 00 0000 000</t>
  </si>
  <si>
    <t>ГОСУДАРСТВЕННАЯ ПОШЛИНА</t>
  </si>
  <si>
    <t>2 02 15001 04 0000 150</t>
  </si>
  <si>
    <t>-</t>
  </si>
  <si>
    <t>1 05 02000 02 0000 110</t>
  </si>
  <si>
    <t xml:space="preserve">                 Единый налог на вмененный доход для отдельных          видов деятельности</t>
  </si>
  <si>
    <t>Темп роста 
исполнения
2024 года 
к  2023 году</t>
  </si>
  <si>
    <t>НАЛОГИ НА СОВОКУПНЫЙ ДОХОД</t>
  </si>
  <si>
    <t>НАЛОГИ НА ИМУЩЕСТВО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</si>
  <si>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</si>
  <si>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</si>
  <si>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Исполнение доходной части местного бюджета за 9 месяцев 2024 года и к соответствующему периоду 2023 года          </t>
  </si>
  <si>
    <t>Отчет за 9 месяцев</t>
  </si>
  <si>
    <t>за 9 месяцев 2023 года</t>
  </si>
  <si>
    <t>Решение Совета города Лермонтова "О бюджете города Лермонтова на 2024 год и плановый период 2025 и 2026 года" от 19 декабря 2023г. №52 (в ред. от 23 июля 2024 г. № 28)</t>
  </si>
  <si>
    <t>хх</t>
  </si>
  <si>
    <t xml:space="preserve">                 Налог, взимаемый в связи с применением патентной системы налогообложения</t>
  </si>
  <si>
    <t>Постановление администрации города Лермонтова
от 20.10.2023 г. № 811
"Об исполнении бюджета города Лермонтова за 9 месяцев 2023 года", отчет об исполнении (форма 0503117)</t>
  </si>
  <si>
    <t>Постановление администрации города Лермонтова
от 23.10.2024 г. № 863
"Об исполнении бюджета города Лермонтова за 9 месяцев 2024 года", отчет об исполнении
(форма 0503117)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</si>
</sst>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\$#,##0\ ;\(\$#,##0\)"/>
    <numFmt numFmtId="165" formatCode="_-* #,##0.00_р_._-;\-* #,##0.00_р_._-;_-* &quot;-&quot;??_р_._-;_-@_-"/>
  </numFmts>
  <fonts count="40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 Cy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5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43" fontId="39" fillId="0" borderId="0" applyFont="0" applyFill="0" applyBorder="0" applyAlignment="0" applyProtection="0"/>
  </cellStyleXfs>
  <cellXfs count="109">
    <xf numFmtId="0" fontId="0" fillId="0" borderId="0" xfId="0"/>
    <xf numFmtId="0" fontId="28" fillId="0" borderId="0" xfId="0" applyFont="1" applyAlignment="1">
      <alignment horizontal="right"/>
    </xf>
    <xf numFmtId="0" fontId="31" fillId="0" borderId="0" xfId="0" applyFont="1"/>
    <xf numFmtId="0" fontId="31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3" fillId="27" borderId="0" xfId="0" applyFont="1" applyFill="1"/>
    <xf numFmtId="0" fontId="33" fillId="0" borderId="0" xfId="0" applyFont="1"/>
    <xf numFmtId="0" fontId="29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3" xfId="0" applyFont="1" applyBorder="1" applyAlignment="1">
      <alignment horizontal="left" vertical="center"/>
    </xf>
    <xf numFmtId="4" fontId="31" fillId="27" borderId="0" xfId="0" applyNumberFormat="1" applyFont="1" applyFill="1"/>
    <xf numFmtId="0" fontId="28" fillId="29" borderId="13" xfId="0" applyFont="1" applyFill="1" applyBorder="1" applyAlignment="1">
      <alignment horizontal="left" vertical="center"/>
    </xf>
    <xf numFmtId="0" fontId="31" fillId="29" borderId="0" xfId="0" applyFont="1" applyFill="1"/>
    <xf numFmtId="0" fontId="29" fillId="0" borderId="13" xfId="0" applyFont="1" applyBorder="1" applyAlignment="1">
      <alignment vertical="center" wrapText="1"/>
    </xf>
    <xf numFmtId="0" fontId="31" fillId="28" borderId="0" xfId="0" applyFont="1" applyFill="1"/>
    <xf numFmtId="0" fontId="30" fillId="0" borderId="13" xfId="0" applyFont="1" applyBorder="1" applyAlignment="1">
      <alignment vertical="center"/>
    </xf>
    <xf numFmtId="4" fontId="31" fillId="27" borderId="15" xfId="0" applyNumberFormat="1" applyFont="1" applyFill="1" applyBorder="1"/>
    <xf numFmtId="0" fontId="31" fillId="27" borderId="15" xfId="0" applyFont="1" applyFill="1" applyBorder="1"/>
    <xf numFmtId="0" fontId="31" fillId="28" borderId="15" xfId="0" applyFont="1" applyFill="1" applyBorder="1"/>
    <xf numFmtId="4" fontId="31" fillId="27" borderId="16" xfId="0" applyNumberFormat="1" applyFont="1" applyFill="1" applyBorder="1"/>
    <xf numFmtId="0" fontId="31" fillId="27" borderId="16" xfId="0" applyFont="1" applyFill="1" applyBorder="1"/>
    <xf numFmtId="0" fontId="31" fillId="28" borderId="16" xfId="0" applyFont="1" applyFill="1" applyBorder="1"/>
    <xf numFmtId="0" fontId="31" fillId="0" borderId="0" xfId="0" applyFont="1" applyAlignment="1">
      <alignment wrapText="1"/>
    </xf>
    <xf numFmtId="0" fontId="28" fillId="0" borderId="0" xfId="0" applyFont="1" applyAlignment="1">
      <alignment horizontal="center"/>
    </xf>
    <xf numFmtId="2" fontId="31" fillId="0" borderId="0" xfId="0" applyNumberFormat="1" applyFont="1"/>
    <xf numFmtId="4" fontId="31" fillId="27" borderId="13" xfId="0" applyNumberFormat="1" applyFont="1" applyFill="1" applyBorder="1" applyAlignment="1">
      <alignment horizontal="right" vertical="center" wrapText="1"/>
    </xf>
    <xf numFmtId="4" fontId="33" fillId="28" borderId="13" xfId="0" applyNumberFormat="1" applyFont="1" applyFill="1" applyBorder="1" applyAlignment="1">
      <alignment horizontal="right" vertical="center"/>
    </xf>
    <xf numFmtId="4" fontId="31" fillId="27" borderId="13" xfId="0" applyNumberFormat="1" applyFont="1" applyFill="1" applyBorder="1" applyAlignment="1">
      <alignment horizontal="right" vertical="center"/>
    </xf>
    <xf numFmtId="4" fontId="33" fillId="27" borderId="13" xfId="0" applyNumberFormat="1" applyFont="1" applyFill="1" applyBorder="1" applyAlignment="1">
      <alignment horizontal="right" vertical="center"/>
    </xf>
    <xf numFmtId="4" fontId="28" fillId="27" borderId="13" xfId="0" applyNumberFormat="1" applyFont="1" applyFill="1" applyBorder="1" applyAlignment="1">
      <alignment horizontal="right" vertical="center"/>
    </xf>
    <xf numFmtId="4" fontId="29" fillId="28" borderId="13" xfId="0" applyNumberFormat="1" applyFont="1" applyFill="1" applyBorder="1" applyAlignment="1">
      <alignment horizontal="right" vertical="center"/>
    </xf>
    <xf numFmtId="0" fontId="31" fillId="28" borderId="13" xfId="0" applyFont="1" applyFill="1" applyBorder="1" applyAlignment="1">
      <alignment vertical="center"/>
    </xf>
    <xf numFmtId="0" fontId="29" fillId="28" borderId="13" xfId="0" applyFont="1" applyFill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31" fillId="29" borderId="13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2" fontId="29" fillId="0" borderId="19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8" fillId="29" borderId="4" xfId="0" applyFont="1" applyFill="1" applyBorder="1" applyAlignment="1">
      <alignment vertical="center"/>
    </xf>
    <xf numFmtId="0" fontId="28" fillId="0" borderId="4" xfId="73" applyFont="1" applyBorder="1" applyAlignment="1">
      <alignment vertical="center"/>
    </xf>
    <xf numFmtId="0" fontId="30" fillId="29" borderId="4" xfId="0" applyFont="1" applyFill="1" applyBorder="1" applyAlignment="1">
      <alignment vertical="center"/>
    </xf>
    <xf numFmtId="0" fontId="30" fillId="0" borderId="4" xfId="73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4" xfId="73" applyFont="1" applyBorder="1" applyAlignment="1">
      <alignment vertical="center" wrapText="1"/>
    </xf>
    <xf numFmtId="4" fontId="28" fillId="27" borderId="18" xfId="0" applyNumberFormat="1" applyFont="1" applyFill="1" applyBorder="1" applyAlignment="1">
      <alignment horizontal="right" vertical="center"/>
    </xf>
    <xf numFmtId="4" fontId="31" fillId="27" borderId="18" xfId="0" applyNumberFormat="1" applyFont="1" applyFill="1" applyBorder="1" applyAlignment="1">
      <alignment horizontal="right" vertical="center"/>
    </xf>
    <xf numFmtId="4" fontId="30" fillId="27" borderId="4" xfId="0" applyNumberFormat="1" applyFont="1" applyFill="1" applyBorder="1" applyAlignment="1">
      <alignment horizontal="right" vertical="center"/>
    </xf>
    <xf numFmtId="4" fontId="35" fillId="27" borderId="4" xfId="0" applyNumberFormat="1" applyFont="1" applyFill="1" applyBorder="1" applyAlignment="1">
      <alignment horizontal="right" vertical="center"/>
    </xf>
    <xf numFmtId="4" fontId="29" fillId="27" borderId="17" xfId="0" applyNumberFormat="1" applyFont="1" applyFill="1" applyBorder="1" applyAlignment="1">
      <alignment horizontal="right" vertical="center"/>
    </xf>
    <xf numFmtId="4" fontId="32" fillId="27" borderId="17" xfId="0" applyNumberFormat="1" applyFont="1" applyFill="1" applyBorder="1" applyAlignment="1">
      <alignment horizontal="right" vertical="center"/>
    </xf>
    <xf numFmtId="4" fontId="33" fillId="27" borderId="17" xfId="0" applyNumberFormat="1" applyFont="1" applyFill="1" applyBorder="1" applyAlignment="1">
      <alignment horizontal="right" vertical="center"/>
    </xf>
    <xf numFmtId="4" fontId="28" fillId="27" borderId="4" xfId="0" applyNumberFormat="1" applyFont="1" applyFill="1" applyBorder="1" applyAlignment="1">
      <alignment horizontal="right" vertical="center"/>
    </xf>
    <xf numFmtId="4" fontId="31" fillId="27" borderId="4" xfId="0" applyNumberFormat="1" applyFont="1" applyFill="1" applyBorder="1" applyAlignment="1">
      <alignment horizontal="right" vertical="center"/>
    </xf>
    <xf numFmtId="4" fontId="28" fillId="27" borderId="29" xfId="0" applyNumberFormat="1" applyFont="1" applyFill="1" applyBorder="1" applyAlignment="1">
      <alignment horizontal="right" vertical="center"/>
    </xf>
    <xf numFmtId="4" fontId="30" fillId="27" borderId="29" xfId="0" applyNumberFormat="1" applyFont="1" applyFill="1" applyBorder="1" applyAlignment="1">
      <alignment horizontal="right" vertical="center"/>
    </xf>
    <xf numFmtId="4" fontId="28" fillId="27" borderId="30" xfId="0" applyNumberFormat="1" applyFont="1" applyFill="1" applyBorder="1" applyAlignment="1">
      <alignment horizontal="right" vertical="center"/>
    </xf>
    <xf numFmtId="0" fontId="28" fillId="0" borderId="17" xfId="0" applyFont="1" applyBorder="1" applyAlignment="1">
      <alignment vertical="center"/>
    </xf>
    <xf numFmtId="0" fontId="28" fillId="0" borderId="19" xfId="73" applyFont="1" applyBorder="1" applyAlignment="1">
      <alignment vertical="center"/>
    </xf>
    <xf numFmtId="0" fontId="36" fillId="30" borderId="4" xfId="0" applyFont="1" applyFill="1" applyBorder="1" applyAlignment="1">
      <alignment horizontal="center" vertical="center" wrapText="1"/>
    </xf>
    <xf numFmtId="0" fontId="37" fillId="30" borderId="4" xfId="0" applyFont="1" applyFill="1" applyBorder="1" applyAlignment="1">
      <alignment vertical="center" wrapText="1"/>
    </xf>
    <xf numFmtId="4" fontId="31" fillId="29" borderId="13" xfId="0" applyNumberFormat="1" applyFont="1" applyFill="1" applyBorder="1" applyAlignment="1">
      <alignment horizontal="right" vertical="center"/>
    </xf>
    <xf numFmtId="0" fontId="28" fillId="29" borderId="13" xfId="0" applyFont="1" applyFill="1" applyBorder="1" applyAlignment="1">
      <alignment vertical="center"/>
    </xf>
    <xf numFmtId="0" fontId="38" fillId="30" borderId="31" xfId="0" applyFont="1" applyFill="1" applyBorder="1" applyAlignment="1">
      <alignment horizontal="left" vertical="top" wrapText="1"/>
    </xf>
    <xf numFmtId="49" fontId="38" fillId="30" borderId="31" xfId="0" applyNumberFormat="1" applyFont="1" applyFill="1" applyBorder="1" applyAlignment="1">
      <alignment horizontal="left" wrapText="1"/>
    </xf>
    <xf numFmtId="0" fontId="28" fillId="30" borderId="4" xfId="0" applyFont="1" applyFill="1" applyBorder="1" applyAlignment="1">
      <alignment horizontal="left" vertical="center" wrapText="1"/>
    </xf>
    <xf numFmtId="0" fontId="28" fillId="30" borderId="4" xfId="0" applyFont="1" applyFill="1" applyBorder="1" applyAlignment="1">
      <alignment vertical="center" wrapText="1"/>
    </xf>
    <xf numFmtId="43" fontId="33" fillId="27" borderId="13" xfId="94" applyFont="1" applyFill="1" applyBorder="1" applyAlignment="1">
      <alignment horizontal="right" vertical="center"/>
    </xf>
    <xf numFmtId="43" fontId="28" fillId="27" borderId="13" xfId="94" applyFont="1" applyFill="1" applyBorder="1" applyAlignment="1">
      <alignment horizontal="right" vertical="center"/>
    </xf>
    <xf numFmtId="0" fontId="31" fillId="0" borderId="17" xfId="0" applyFont="1" applyBorder="1" applyAlignment="1">
      <alignment vertical="center"/>
    </xf>
    <xf numFmtId="0" fontId="28" fillId="29" borderId="32" xfId="0" applyFont="1" applyFill="1" applyBorder="1" applyAlignment="1">
      <alignment vertical="center"/>
    </xf>
    <xf numFmtId="0" fontId="28" fillId="0" borderId="32" xfId="73" applyFont="1" applyBorder="1" applyAlignment="1">
      <alignment vertical="center"/>
    </xf>
    <xf numFmtId="4" fontId="28" fillId="27" borderId="32" xfId="0" applyNumberFormat="1" applyFont="1" applyFill="1" applyBorder="1" applyAlignment="1">
      <alignment horizontal="right" vertical="center"/>
    </xf>
    <xf numFmtId="4" fontId="28" fillId="27" borderId="33" xfId="0" applyNumberFormat="1" applyFont="1" applyFill="1" applyBorder="1" applyAlignment="1">
      <alignment horizontal="right" vertical="center"/>
    </xf>
    <xf numFmtId="4" fontId="31" fillId="27" borderId="32" xfId="0" applyNumberFormat="1" applyFont="1" applyFill="1" applyBorder="1" applyAlignment="1">
      <alignment horizontal="right" vertical="center"/>
    </xf>
    <xf numFmtId="4" fontId="31" fillId="27" borderId="17" xfId="0" applyNumberFormat="1" applyFont="1" applyFill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4" fontId="34" fillId="27" borderId="17" xfId="0" applyNumberFormat="1" applyFont="1" applyFill="1" applyBorder="1" applyAlignment="1">
      <alignment horizontal="right" vertical="center"/>
    </xf>
    <xf numFmtId="0" fontId="30" fillId="0" borderId="18" xfId="0" applyFont="1" applyBorder="1" applyAlignment="1">
      <alignment vertical="center" wrapText="1"/>
    </xf>
    <xf numFmtId="4" fontId="33" fillId="0" borderId="18" xfId="0" applyNumberFormat="1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1" fillId="0" borderId="13" xfId="0" applyNumberFormat="1" applyFont="1" applyFill="1" applyBorder="1" applyAlignment="1">
      <alignment horizontal="right" vertical="center"/>
    </xf>
    <xf numFmtId="43" fontId="31" fillId="0" borderId="13" xfId="94" applyFont="1" applyFill="1" applyBorder="1" applyAlignment="1">
      <alignment horizontal="right" vertical="center"/>
    </xf>
    <xf numFmtId="0" fontId="31" fillId="27" borderId="0" xfId="0" applyNumberFormat="1" applyFont="1" applyFill="1" applyAlignment="1">
      <alignment horizontal="left"/>
    </xf>
    <xf numFmtId="0" fontId="31" fillId="0" borderId="14" xfId="0" applyFont="1" applyFill="1" applyBorder="1"/>
    <xf numFmtId="0" fontId="31" fillId="31" borderId="13" xfId="0" applyFont="1" applyFill="1" applyBorder="1" applyAlignment="1">
      <alignment vertical="center"/>
    </xf>
    <xf numFmtId="0" fontId="29" fillId="31" borderId="13" xfId="0" applyFont="1" applyFill="1" applyBorder="1" applyAlignment="1">
      <alignment vertical="center"/>
    </xf>
    <xf numFmtId="4" fontId="33" fillId="31" borderId="13" xfId="0" applyNumberFormat="1" applyFont="1" applyFill="1" applyBorder="1" applyAlignment="1">
      <alignment horizontal="right" vertical="center"/>
    </xf>
    <xf numFmtId="0" fontId="31" fillId="27" borderId="0" xfId="0" applyFont="1" applyFill="1" applyAlignment="1">
      <alignment horizontal="left"/>
    </xf>
    <xf numFmtId="43" fontId="0" fillId="0" borderId="0" xfId="94" applyFont="1"/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0" xfId="73" applyFont="1" applyAlignment="1">
      <alignment horizontal="center" wrapText="1"/>
    </xf>
    <xf numFmtId="0" fontId="29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</cellXfs>
  <cellStyles count="9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бычный_формы 1" xfId="73"/>
    <cellStyle name="Отдельная ячейка" xfId="74"/>
    <cellStyle name="Отдельная ячейка - константа" xfId="75"/>
    <cellStyle name="Отдельная ячейка - константа [печать]" xfId="76"/>
    <cellStyle name="Отдельная ячейка [печать]" xfId="77"/>
    <cellStyle name="Отдельная ячейка-результат" xfId="78"/>
    <cellStyle name="Отдельная ячейка-результат [печать]" xfId="79"/>
    <cellStyle name="Плохой 2" xfId="80"/>
    <cellStyle name="Пояснение 2" xfId="81"/>
    <cellStyle name="Примечание 2" xfId="82"/>
    <cellStyle name="Процентный 2" xfId="83"/>
    <cellStyle name="Процентный 2 2" xfId="84"/>
    <cellStyle name="Процентный 3" xfId="85"/>
    <cellStyle name="Свойства элементов измерения" xfId="86"/>
    <cellStyle name="Свойства элементов измерения [печать]" xfId="87"/>
    <cellStyle name="Связанная ячейка 2" xfId="88"/>
    <cellStyle name="Текст предупреждения 2" xfId="89"/>
    <cellStyle name="Финансовый" xfId="94" builtinId="3"/>
    <cellStyle name="Финансовый 2" xfId="90"/>
    <cellStyle name="Хороший 2" xfId="91"/>
    <cellStyle name="Элементы осей" xfId="92"/>
    <cellStyle name="Элементы осей [печать]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71"/>
  <sheetViews>
    <sheetView showZeros="0" tabSelected="1" zoomScale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D10" sqref="D10"/>
    </sheetView>
  </sheetViews>
  <sheetFormatPr defaultColWidth="23" defaultRowHeight="15.75" x14ac:dyDescent="0.25"/>
  <cols>
    <col min="1" max="1" width="27" style="2" customWidth="1"/>
    <col min="2" max="2" width="61.42578125" style="2" customWidth="1"/>
    <col min="3" max="3" width="39.42578125" style="28" customWidth="1"/>
    <col min="4" max="4" width="35.42578125" style="2" customWidth="1"/>
    <col min="5" max="5" width="16.5703125" style="29" customWidth="1"/>
    <col min="6" max="6" width="35.7109375" style="28" customWidth="1"/>
    <col min="7" max="7" width="20.42578125" style="29" customWidth="1"/>
    <col min="8" max="8" width="7.5703125" style="3" hidden="1" customWidth="1"/>
    <col min="9" max="9" width="14.28515625" style="3" customWidth="1"/>
    <col min="10" max="47" width="9.140625" style="3" customWidth="1"/>
    <col min="48" max="249" width="9.140625" style="2" customWidth="1"/>
    <col min="250" max="250" width="95.5703125" style="2" customWidth="1"/>
    <col min="251" max="251" width="24.7109375" style="2" customWidth="1"/>
    <col min="252" max="252" width="24" style="2" customWidth="1"/>
    <col min="253" max="253" width="23.85546875" style="2" customWidth="1"/>
    <col min="254" max="16384" width="23" style="2"/>
  </cols>
  <sheetData>
    <row r="1" spans="1:47" ht="34.5" customHeight="1" x14ac:dyDescent="0.25">
      <c r="B1" s="99" t="s">
        <v>68</v>
      </c>
      <c r="C1" s="99"/>
      <c r="D1" s="99"/>
      <c r="E1" s="99"/>
      <c r="F1" s="99"/>
      <c r="G1" s="99"/>
    </row>
    <row r="2" spans="1:47" ht="15" customHeight="1" x14ac:dyDescent="0.25">
      <c r="B2" s="1"/>
      <c r="C2" s="4"/>
      <c r="D2" s="5"/>
      <c r="E2" s="6"/>
      <c r="F2" s="1"/>
      <c r="G2" s="1" t="s">
        <v>0</v>
      </c>
    </row>
    <row r="3" spans="1:47" s="8" customFormat="1" ht="33" customHeight="1" x14ac:dyDescent="0.25">
      <c r="A3" s="100" t="s">
        <v>1</v>
      </c>
      <c r="B3" s="104" t="s">
        <v>2</v>
      </c>
      <c r="C3" s="107" t="s">
        <v>38</v>
      </c>
      <c r="D3" s="108"/>
      <c r="E3" s="108"/>
      <c r="F3" s="46" t="s">
        <v>39</v>
      </c>
      <c r="G3" s="101" t="s">
        <v>63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25">
      <c r="A4" s="100"/>
      <c r="B4" s="105"/>
      <c r="C4" s="42" t="s">
        <v>3</v>
      </c>
      <c r="D4" s="43" t="s">
        <v>69</v>
      </c>
      <c r="E4" s="41" t="s">
        <v>40</v>
      </c>
      <c r="F4" s="40" t="s">
        <v>70</v>
      </c>
      <c r="G4" s="10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119.25" customHeight="1" x14ac:dyDescent="0.25">
      <c r="A5" s="100"/>
      <c r="B5" s="106"/>
      <c r="C5" s="9" t="s">
        <v>71</v>
      </c>
      <c r="D5" s="44" t="s">
        <v>75</v>
      </c>
      <c r="E5" s="45" t="s">
        <v>4</v>
      </c>
      <c r="F5" s="44" t="s">
        <v>74</v>
      </c>
      <c r="G5" s="45" t="s">
        <v>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25">
      <c r="A6" s="11">
        <v>1</v>
      </c>
      <c r="B6" s="11">
        <v>2</v>
      </c>
      <c r="C6" s="10">
        <v>3</v>
      </c>
      <c r="D6" s="11">
        <v>4</v>
      </c>
      <c r="E6" s="10">
        <v>5</v>
      </c>
      <c r="F6" s="11">
        <v>6</v>
      </c>
      <c r="G6" s="10">
        <v>7</v>
      </c>
    </row>
    <row r="7" spans="1:47" s="93" customFormat="1" ht="25.5" customHeight="1" x14ac:dyDescent="0.25">
      <c r="A7" s="94"/>
      <c r="B7" s="95" t="s">
        <v>5</v>
      </c>
      <c r="C7" s="96">
        <f>C9+C11+C14+C19+C23+C26</f>
        <v>225538.94</v>
      </c>
      <c r="D7" s="96">
        <f>D9+D11+D14+D19+D23+D26</f>
        <v>183393.59630999999</v>
      </c>
      <c r="E7" s="96">
        <f>D7/C7*100</f>
        <v>81.31349571386653</v>
      </c>
      <c r="F7" s="96">
        <f>F9+F11+F14+F19+F23+F26</f>
        <v>127439.18823999999</v>
      </c>
      <c r="G7" s="96">
        <f>D7/F7*100</f>
        <v>143.90675179492183</v>
      </c>
      <c r="H7" s="93" t="s">
        <v>72</v>
      </c>
    </row>
    <row r="8" spans="1:47" ht="18.75" customHeight="1" x14ac:dyDescent="0.25">
      <c r="A8" s="77"/>
      <c r="B8" s="65" t="s">
        <v>6</v>
      </c>
      <c r="C8" s="83"/>
      <c r="D8" s="59"/>
      <c r="E8" s="59"/>
      <c r="F8" s="59"/>
      <c r="G8" s="59"/>
    </row>
    <row r="9" spans="1:47" x14ac:dyDescent="0.25">
      <c r="A9" s="84" t="s">
        <v>7</v>
      </c>
      <c r="B9" s="84" t="s">
        <v>8</v>
      </c>
      <c r="C9" s="87">
        <f>C10</f>
        <v>121116</v>
      </c>
      <c r="D9" s="87">
        <f>D10</f>
        <v>120214.30272000001</v>
      </c>
      <c r="E9" s="87">
        <f t="shared" ref="E9:E18" si="0">D9/C9*100</f>
        <v>99.255509362924812</v>
      </c>
      <c r="F9" s="87">
        <f>F10</f>
        <v>82012.924459999995</v>
      </c>
      <c r="G9" s="87">
        <f t="shared" ref="G9:G27" si="1">D9/F9*100</f>
        <v>146.57970498129461</v>
      </c>
    </row>
    <row r="10" spans="1:47" x14ac:dyDescent="0.25">
      <c r="A10" s="67" t="s">
        <v>50</v>
      </c>
      <c r="B10" s="14" t="s">
        <v>9</v>
      </c>
      <c r="C10" s="90">
        <v>121116</v>
      </c>
      <c r="D10" s="90">
        <v>120214.30272000001</v>
      </c>
      <c r="E10" s="88">
        <f t="shared" si="0"/>
        <v>99.255509362924812</v>
      </c>
      <c r="F10" s="88">
        <v>82012.924459999995</v>
      </c>
      <c r="G10" s="88">
        <f t="shared" si="1"/>
        <v>146.57970498129461</v>
      </c>
      <c r="H10" s="92">
        <v>101</v>
      </c>
    </row>
    <row r="11" spans="1:47" ht="52.5" customHeight="1" x14ac:dyDescent="0.25">
      <c r="A11" s="12" t="s">
        <v>10</v>
      </c>
      <c r="B11" s="18" t="s">
        <v>66</v>
      </c>
      <c r="C11" s="89">
        <f>C12</f>
        <v>3801.14</v>
      </c>
      <c r="D11" s="89">
        <f>D12</f>
        <v>2955.4682699999998</v>
      </c>
      <c r="E11" s="89">
        <f t="shared" si="0"/>
        <v>77.752155142930803</v>
      </c>
      <c r="F11" s="89">
        <f>F12</f>
        <v>3082.8257699999999</v>
      </c>
      <c r="G11" s="89">
        <f t="shared" si="1"/>
        <v>95.868806429498605</v>
      </c>
      <c r="H11" s="15"/>
    </row>
    <row r="12" spans="1:47" ht="40.5" customHeight="1" x14ac:dyDescent="0.25">
      <c r="A12" s="13" t="s">
        <v>11</v>
      </c>
      <c r="B12" s="38" t="s">
        <v>67</v>
      </c>
      <c r="C12" s="90">
        <f>C13</f>
        <v>3801.14</v>
      </c>
      <c r="D12" s="90">
        <f>D13</f>
        <v>2955.4682699999998</v>
      </c>
      <c r="E12" s="90">
        <f t="shared" si="0"/>
        <v>77.752155142930803</v>
      </c>
      <c r="F12" s="90">
        <f>F13</f>
        <v>3082.8257699999999</v>
      </c>
      <c r="G12" s="88">
        <f t="shared" si="1"/>
        <v>95.868806429498605</v>
      </c>
      <c r="H12" s="15"/>
    </row>
    <row r="13" spans="1:47" s="17" customFormat="1" ht="24" customHeight="1" x14ac:dyDescent="0.25">
      <c r="A13" s="39"/>
      <c r="B13" s="16" t="s">
        <v>12</v>
      </c>
      <c r="C13" s="90">
        <v>3801.14</v>
      </c>
      <c r="D13" s="90">
        <v>2955.4682699999998</v>
      </c>
      <c r="E13" s="90">
        <f t="shared" si="0"/>
        <v>77.752155142930803</v>
      </c>
      <c r="F13" s="90">
        <v>3082.8257699999999</v>
      </c>
      <c r="G13" s="90">
        <f t="shared" si="1"/>
        <v>95.868806429498605</v>
      </c>
      <c r="H13" s="92">
        <v>103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24" customHeight="1" x14ac:dyDescent="0.25">
      <c r="A14" s="12" t="s">
        <v>13</v>
      </c>
      <c r="B14" s="18" t="s">
        <v>64</v>
      </c>
      <c r="C14" s="89">
        <f>C15+C17+C18+C16</f>
        <v>26390</v>
      </c>
      <c r="D14" s="89">
        <f>D15+D17+D18+D16</f>
        <v>28162.185360000003</v>
      </c>
      <c r="E14" s="89">
        <f t="shared" si="0"/>
        <v>106.71536703296705</v>
      </c>
      <c r="F14" s="89">
        <f>F15+F17+F18+F16</f>
        <v>19001.26758</v>
      </c>
      <c r="G14" s="89">
        <f t="shared" si="1"/>
        <v>148.21214027659099</v>
      </c>
      <c r="H14" s="1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17" customFormat="1" ht="24" customHeight="1" x14ac:dyDescent="0.25">
      <c r="A15" s="13" t="s">
        <v>14</v>
      </c>
      <c r="B15" s="16" t="s">
        <v>15</v>
      </c>
      <c r="C15" s="90">
        <v>22320</v>
      </c>
      <c r="D15" s="90">
        <v>24025.348730000002</v>
      </c>
      <c r="E15" s="90">
        <f t="shared" si="0"/>
        <v>107.64045129928317</v>
      </c>
      <c r="F15" s="90">
        <v>15497.71853</v>
      </c>
      <c r="G15" s="90">
        <f t="shared" si="1"/>
        <v>155.02506826080548</v>
      </c>
      <c r="H15" s="92">
        <v>1051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17" customFormat="1" ht="37.5" customHeight="1" x14ac:dyDescent="0.25">
      <c r="A16" s="72" t="s">
        <v>61</v>
      </c>
      <c r="B16" s="71" t="s">
        <v>62</v>
      </c>
      <c r="C16" s="91">
        <v>0</v>
      </c>
      <c r="D16" s="90">
        <v>3.8973300000000002</v>
      </c>
      <c r="E16" s="90" t="s">
        <v>60</v>
      </c>
      <c r="F16" s="90">
        <v>-14.21214</v>
      </c>
      <c r="G16" s="90" t="s">
        <v>60</v>
      </c>
      <c r="H16" s="92">
        <v>1052</v>
      </c>
    </row>
    <row r="17" spans="1:47" s="17" customFormat="1" ht="24" customHeight="1" x14ac:dyDescent="0.25">
      <c r="A17" s="13" t="s">
        <v>16</v>
      </c>
      <c r="B17" s="70" t="s">
        <v>17</v>
      </c>
      <c r="C17" s="90">
        <v>2120</v>
      </c>
      <c r="D17" s="90">
        <v>1472.2037</v>
      </c>
      <c r="E17" s="90">
        <f t="shared" si="0"/>
        <v>69.443570754716987</v>
      </c>
      <c r="F17" s="90">
        <v>2604.15119</v>
      </c>
      <c r="G17" s="90">
        <f t="shared" si="1"/>
        <v>56.532958057631056</v>
      </c>
      <c r="H17" s="92">
        <v>1053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17" customFormat="1" ht="34.5" customHeight="1" x14ac:dyDescent="0.25">
      <c r="A18" s="73" t="s">
        <v>49</v>
      </c>
      <c r="B18" s="74" t="s">
        <v>73</v>
      </c>
      <c r="C18" s="69">
        <v>1950</v>
      </c>
      <c r="D18" s="69">
        <v>2660.7356</v>
      </c>
      <c r="E18" s="69">
        <f t="shared" si="0"/>
        <v>136.44797948717948</v>
      </c>
      <c r="F18" s="69">
        <v>913.61</v>
      </c>
      <c r="G18" s="69">
        <f t="shared" si="1"/>
        <v>291.2331957837589</v>
      </c>
      <c r="H18" s="92">
        <v>1054</v>
      </c>
    </row>
    <row r="19" spans="1:47" s="17" customFormat="1" ht="21.75" customHeight="1" x14ac:dyDescent="0.25">
      <c r="A19" s="12" t="s">
        <v>18</v>
      </c>
      <c r="B19" s="18" t="s">
        <v>65</v>
      </c>
      <c r="C19" s="33">
        <f>C20+C21+C22</f>
        <v>70370</v>
      </c>
      <c r="D19" s="33">
        <f>D20+D21+D22</f>
        <v>29165.714490000002</v>
      </c>
      <c r="E19" s="33">
        <f t="shared" ref="E19:E27" si="2">D19/C19*100</f>
        <v>41.446233465965612</v>
      </c>
      <c r="F19" s="33">
        <f>F20+F21+F22</f>
        <v>20813.648989999998</v>
      </c>
      <c r="G19" s="33">
        <f t="shared" si="1"/>
        <v>140.12782911834819</v>
      </c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17" customFormat="1" ht="24" customHeight="1" x14ac:dyDescent="0.25">
      <c r="A20" s="13" t="s">
        <v>51</v>
      </c>
      <c r="B20" s="74" t="s">
        <v>52</v>
      </c>
      <c r="C20" s="32">
        <v>38953</v>
      </c>
      <c r="D20" s="32">
        <v>11008.18943</v>
      </c>
      <c r="E20" s="32">
        <f t="shared" si="2"/>
        <v>28.260183888275613</v>
      </c>
      <c r="F20" s="32">
        <v>3681.4116600000002</v>
      </c>
      <c r="G20" s="32">
        <f t="shared" si="1"/>
        <v>299.02087695348911</v>
      </c>
      <c r="H20" s="92">
        <v>1061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17" customFormat="1" ht="24" customHeight="1" x14ac:dyDescent="0.25">
      <c r="A21" s="73" t="s">
        <v>53</v>
      </c>
      <c r="B21" s="74" t="s">
        <v>54</v>
      </c>
      <c r="C21" s="32">
        <v>20478.2</v>
      </c>
      <c r="D21" s="32">
        <v>14613.18145</v>
      </c>
      <c r="E21" s="32">
        <f t="shared" si="2"/>
        <v>71.359696897188229</v>
      </c>
      <c r="F21" s="32">
        <v>14738.171319999999</v>
      </c>
      <c r="G21" s="32">
        <f t="shared" si="1"/>
        <v>99.151930946613533</v>
      </c>
      <c r="H21" s="92">
        <v>10663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17" customFormat="1" ht="24" customHeight="1" x14ac:dyDescent="0.25">
      <c r="A22" s="73" t="s">
        <v>55</v>
      </c>
      <c r="B22" s="74" t="s">
        <v>56</v>
      </c>
      <c r="C22" s="32">
        <v>10938.8</v>
      </c>
      <c r="D22" s="32">
        <v>3544.3436099999999</v>
      </c>
      <c r="E22" s="32">
        <f t="shared" si="2"/>
        <v>32.401576132665376</v>
      </c>
      <c r="F22" s="32">
        <v>2394.06601</v>
      </c>
      <c r="G22" s="32">
        <f t="shared" si="1"/>
        <v>148.04702941336191</v>
      </c>
      <c r="H22" s="92">
        <v>10664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17" customFormat="1" ht="43.5" customHeight="1" x14ac:dyDescent="0.25">
      <c r="A23" s="18" t="s">
        <v>57</v>
      </c>
      <c r="B23" s="68" t="s">
        <v>58</v>
      </c>
      <c r="C23" s="33">
        <v>3861.8</v>
      </c>
      <c r="D23" s="33">
        <v>2895.9923199999998</v>
      </c>
      <c r="E23" s="33">
        <f t="shared" si="2"/>
        <v>74.990737997824837</v>
      </c>
      <c r="F23" s="33">
        <v>2528.4430900000002</v>
      </c>
      <c r="G23" s="33">
        <f t="shared" si="1"/>
        <v>114.53658306384898</v>
      </c>
      <c r="H23" s="92">
        <v>108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17" customFormat="1" ht="24" hidden="1" customHeight="1" x14ac:dyDescent="0.25">
      <c r="A24" s="13"/>
      <c r="B24" s="16"/>
      <c r="C24" s="32"/>
      <c r="D24" s="32"/>
      <c r="E24" s="32"/>
      <c r="F24" s="32"/>
      <c r="G24" s="32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17" customFormat="1" ht="52.5" hidden="1" customHeight="1" x14ac:dyDescent="0.25">
      <c r="A25" s="13"/>
      <c r="B25" s="38"/>
      <c r="C25" s="32"/>
      <c r="D25" s="30"/>
      <c r="E25" s="32"/>
      <c r="F25" s="30"/>
      <c r="G25" s="32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17" customFormat="1" ht="24" customHeight="1" x14ac:dyDescent="0.25">
      <c r="A26" s="39"/>
      <c r="B26" s="18" t="s">
        <v>19</v>
      </c>
      <c r="C26" s="75">
        <v>0</v>
      </c>
      <c r="D26" s="33">
        <v>-6.6850000000000007E-2</v>
      </c>
      <c r="E26" s="33" t="s">
        <v>60</v>
      </c>
      <c r="F26" s="33">
        <v>7.8350000000000003E-2</v>
      </c>
      <c r="G26" s="33">
        <f>D26/F26*100</f>
        <v>-85.322271857051703</v>
      </c>
      <c r="H26" s="15" t="s">
        <v>72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19" customFormat="1" ht="29.25" customHeight="1" x14ac:dyDescent="0.25">
      <c r="A27" s="36"/>
      <c r="B27" s="37" t="s">
        <v>20</v>
      </c>
      <c r="C27" s="31">
        <v>31638.3</v>
      </c>
      <c r="D27" s="31">
        <v>37953.679499999998</v>
      </c>
      <c r="E27" s="31">
        <f t="shared" si="2"/>
        <v>119.96118470335004</v>
      </c>
      <c r="F27" s="31">
        <v>36384.583729999998</v>
      </c>
      <c r="G27" s="31">
        <f t="shared" si="1"/>
        <v>104.31252912399336</v>
      </c>
      <c r="H27" s="97">
        <v>100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25">
      <c r="A28" s="77"/>
      <c r="B28" s="65" t="s">
        <v>21</v>
      </c>
      <c r="C28" s="83"/>
      <c r="D28" s="58"/>
      <c r="E28" s="85"/>
      <c r="F28" s="58"/>
      <c r="G28" s="85"/>
    </row>
    <row r="29" spans="1:47" ht="31.5" x14ac:dyDescent="0.25">
      <c r="A29" s="86" t="s">
        <v>22</v>
      </c>
      <c r="B29" s="86" t="s">
        <v>23</v>
      </c>
      <c r="C29" s="54">
        <v>28553.599999999999</v>
      </c>
      <c r="D29" s="54">
        <v>24980.21128</v>
      </c>
      <c r="E29" s="54">
        <f>D29/C29*100</f>
        <v>87.485330326123503</v>
      </c>
      <c r="F29" s="53">
        <v>20308.075519999999</v>
      </c>
      <c r="G29" s="53">
        <f>D29/F29*100</f>
        <v>123.00629498545415</v>
      </c>
      <c r="H29" s="97">
        <v>111</v>
      </c>
    </row>
    <row r="30" spans="1:47" ht="22.5" customHeight="1" x14ac:dyDescent="0.25">
      <c r="A30" s="20" t="s">
        <v>24</v>
      </c>
      <c r="B30" s="13" t="s">
        <v>25</v>
      </c>
      <c r="C30" s="32">
        <v>323.7</v>
      </c>
      <c r="D30" s="32">
        <v>804.84346000000005</v>
      </c>
      <c r="E30" s="32">
        <f>D30/C30*100</f>
        <v>248.63869632375656</v>
      </c>
      <c r="F30" s="32">
        <v>489.19781999999998</v>
      </c>
      <c r="G30" s="32">
        <f>D30/F30*100</f>
        <v>164.52310846356596</v>
      </c>
      <c r="H30" s="97">
        <v>116</v>
      </c>
    </row>
    <row r="31" spans="1:47" s="23" customFormat="1" ht="33" customHeight="1" x14ac:dyDescent="0.25">
      <c r="A31" s="36"/>
      <c r="B31" s="37" t="s">
        <v>26</v>
      </c>
      <c r="C31" s="35">
        <f>C27+C7</f>
        <v>257177.24</v>
      </c>
      <c r="D31" s="35">
        <f>D27+D7</f>
        <v>221347.27580999999</v>
      </c>
      <c r="E31" s="31">
        <f>D31/C31*100</f>
        <v>86.06798790203986</v>
      </c>
      <c r="F31" s="35">
        <f>F27+F7</f>
        <v>163823.77197</v>
      </c>
      <c r="G31" s="31">
        <f>D31/F31*100</f>
        <v>135.11303832665621</v>
      </c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26" customFormat="1" ht="27" customHeight="1" x14ac:dyDescent="0.25">
      <c r="A32" s="36"/>
      <c r="B32" s="37" t="s">
        <v>27</v>
      </c>
      <c r="C32" s="35">
        <f>C34+C36+C37+C38+C39+C40+C41+C42+C43</f>
        <v>1294453.5667899998</v>
      </c>
      <c r="D32" s="35">
        <f>D34+D36+D37+D38+D39+D40+D41+D42+D43</f>
        <v>790236.20406000002</v>
      </c>
      <c r="E32" s="35">
        <f>D32/C32*100</f>
        <v>61.047860219477514</v>
      </c>
      <c r="F32" s="35">
        <f>F34+F36+F37+F38+F39+F40+F41+F42+F43</f>
        <v>540413.2518000002</v>
      </c>
      <c r="G32" s="31">
        <f>D32/F32*100</f>
        <v>146.22813216143265</v>
      </c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ht="18" customHeight="1" x14ac:dyDescent="0.25">
      <c r="A33" s="77"/>
      <c r="B33" s="65" t="s">
        <v>28</v>
      </c>
      <c r="C33" s="58"/>
      <c r="D33" s="58"/>
      <c r="E33" s="57"/>
      <c r="F33" s="58"/>
      <c r="G33" s="59"/>
    </row>
    <row r="34" spans="1:47" ht="26.25" customHeight="1" x14ac:dyDescent="0.25">
      <c r="A34" s="78" t="s">
        <v>29</v>
      </c>
      <c r="B34" s="79" t="s">
        <v>41</v>
      </c>
      <c r="C34" s="80">
        <v>244514</v>
      </c>
      <c r="D34" s="80">
        <v>183385.503</v>
      </c>
      <c r="E34" s="81">
        <f t="shared" ref="E34:E44" si="3">D34/C34*100</f>
        <v>75.000001226923601</v>
      </c>
      <c r="F34" s="80">
        <f>F35</f>
        <v>157183.497</v>
      </c>
      <c r="G34" s="82">
        <f t="shared" ref="G34:G44" si="4">D34/F34*100</f>
        <v>116.66969274770619</v>
      </c>
      <c r="H34" s="92">
        <v>2021</v>
      </c>
    </row>
    <row r="35" spans="1:47" ht="26.25" customHeight="1" x14ac:dyDescent="0.25">
      <c r="A35" s="49" t="s">
        <v>59</v>
      </c>
      <c r="B35" s="50" t="s">
        <v>42</v>
      </c>
      <c r="C35" s="55">
        <f>C34</f>
        <v>244514</v>
      </c>
      <c r="D35" s="55">
        <f>D34</f>
        <v>183385.503</v>
      </c>
      <c r="E35" s="63">
        <f t="shared" si="3"/>
        <v>75.000001226923601</v>
      </c>
      <c r="F35" s="55">
        <v>157183.497</v>
      </c>
      <c r="G35" s="56">
        <f t="shared" si="4"/>
        <v>116.66969274770619</v>
      </c>
    </row>
    <row r="36" spans="1:47" ht="26.25" customHeight="1" x14ac:dyDescent="0.25">
      <c r="A36" s="47" t="s">
        <v>30</v>
      </c>
      <c r="B36" s="51" t="s">
        <v>31</v>
      </c>
      <c r="C36" s="60">
        <v>621509.01774000004</v>
      </c>
      <c r="D36" s="60">
        <v>307954.21244999999</v>
      </c>
      <c r="E36" s="62">
        <f t="shared" si="3"/>
        <v>49.549435914834703</v>
      </c>
      <c r="F36" s="60">
        <v>71177.359840000005</v>
      </c>
      <c r="G36" s="61">
        <f t="shared" si="4"/>
        <v>432.65753765277617</v>
      </c>
      <c r="H36" s="92">
        <v>2022</v>
      </c>
    </row>
    <row r="37" spans="1:47" ht="26.25" customHeight="1" x14ac:dyDescent="0.25">
      <c r="A37" s="47" t="s">
        <v>32</v>
      </c>
      <c r="B37" s="48" t="s">
        <v>33</v>
      </c>
      <c r="C37" s="60">
        <v>405415.03081000003</v>
      </c>
      <c r="D37" s="60">
        <v>287370.99258999998</v>
      </c>
      <c r="E37" s="64">
        <f t="shared" si="3"/>
        <v>70.883161883723545</v>
      </c>
      <c r="F37" s="53">
        <v>316446.90383999998</v>
      </c>
      <c r="G37" s="54">
        <f t="shared" si="4"/>
        <v>90.81175676008472</v>
      </c>
      <c r="H37" s="92">
        <v>2023</v>
      </c>
    </row>
    <row r="38" spans="1:47" ht="26.25" customHeight="1" x14ac:dyDescent="0.25">
      <c r="A38" s="47" t="s">
        <v>34</v>
      </c>
      <c r="B38" s="66" t="s">
        <v>35</v>
      </c>
      <c r="C38" s="53">
        <v>23262.582299999998</v>
      </c>
      <c r="D38" s="53">
        <v>13432.29133</v>
      </c>
      <c r="E38" s="34">
        <f t="shared" si="3"/>
        <v>57.742047537001085</v>
      </c>
      <c r="F38" s="34">
        <v>1878.3879999999999</v>
      </c>
      <c r="G38" s="32">
        <f t="shared" si="4"/>
        <v>715.09673879943875</v>
      </c>
      <c r="H38" s="92">
        <v>2024</v>
      </c>
    </row>
    <row r="39" spans="1:47" ht="48" hidden="1" customHeight="1" x14ac:dyDescent="0.25">
      <c r="A39" s="47"/>
      <c r="B39" s="52"/>
      <c r="C39" s="34"/>
      <c r="D39" s="34"/>
      <c r="E39" s="34"/>
      <c r="F39" s="34"/>
      <c r="G39" s="32"/>
    </row>
    <row r="40" spans="1:47" ht="54" hidden="1" customHeight="1" x14ac:dyDescent="0.25">
      <c r="A40" s="47"/>
      <c r="B40" s="52"/>
      <c r="C40" s="34"/>
      <c r="D40" s="34"/>
      <c r="E40" s="34"/>
      <c r="F40" s="34"/>
      <c r="G40" s="32"/>
    </row>
    <row r="41" spans="1:47" ht="26.25" hidden="1" customHeight="1" x14ac:dyDescent="0.25">
      <c r="A41" s="47" t="s">
        <v>43</v>
      </c>
      <c r="B41" s="52" t="s">
        <v>44</v>
      </c>
      <c r="C41" s="34"/>
      <c r="D41" s="34"/>
      <c r="E41" s="34"/>
      <c r="F41" s="34"/>
      <c r="G41" s="32" t="e">
        <f t="shared" si="4"/>
        <v>#DIV/0!</v>
      </c>
    </row>
    <row r="42" spans="1:47" ht="87.75" customHeight="1" x14ac:dyDescent="0.25">
      <c r="A42" s="47" t="s">
        <v>45</v>
      </c>
      <c r="B42" s="52" t="s">
        <v>46</v>
      </c>
      <c r="C42" s="76">
        <v>0</v>
      </c>
      <c r="D42" s="76">
        <v>0</v>
      </c>
      <c r="E42" s="34" t="s">
        <v>60</v>
      </c>
      <c r="F42" s="34">
        <v>14.06934</v>
      </c>
      <c r="G42" s="32" t="s">
        <v>60</v>
      </c>
      <c r="H42" s="92">
        <v>218</v>
      </c>
    </row>
    <row r="43" spans="1:47" ht="59.25" customHeight="1" x14ac:dyDescent="0.25">
      <c r="A43" s="47" t="s">
        <v>47</v>
      </c>
      <c r="B43" s="52" t="s">
        <v>48</v>
      </c>
      <c r="C43" s="34">
        <v>-247.06406000000061</v>
      </c>
      <c r="D43" s="34">
        <v>-1906.79531</v>
      </c>
      <c r="E43" s="34">
        <f t="shared" si="3"/>
        <v>771.78174356885222</v>
      </c>
      <c r="F43" s="34">
        <v>-6286.9662200000002</v>
      </c>
      <c r="G43" s="32">
        <f t="shared" si="4"/>
        <v>30.329339195972327</v>
      </c>
      <c r="H43" s="92">
        <v>219</v>
      </c>
      <c r="I43" s="98"/>
    </row>
    <row r="44" spans="1:47" s="23" customFormat="1" ht="30" customHeight="1" x14ac:dyDescent="0.25">
      <c r="A44" s="36"/>
      <c r="B44" s="37" t="s">
        <v>36</v>
      </c>
      <c r="C44" s="35">
        <f>C31+C32</f>
        <v>1551630.8067899998</v>
      </c>
      <c r="D44" s="35">
        <f>D31+D32</f>
        <v>1011583.47987</v>
      </c>
      <c r="E44" s="35">
        <f t="shared" si="3"/>
        <v>65.194856627186653</v>
      </c>
      <c r="F44" s="35">
        <f>F31+F32</f>
        <v>704237.0237700002</v>
      </c>
      <c r="G44" s="31">
        <f t="shared" si="4"/>
        <v>143.64247344660731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ht="29.25" customHeight="1" x14ac:dyDescent="0.25">
      <c r="B45" s="103"/>
      <c r="C45" s="103"/>
      <c r="D45" s="27"/>
      <c r="E45" s="27"/>
      <c r="F45" s="28" t="s">
        <v>37</v>
      </c>
    </row>
    <row r="46" spans="1:47" x14ac:dyDescent="0.25">
      <c r="C46" s="2"/>
    </row>
    <row r="47" spans="1:47" x14ac:dyDescent="0.25">
      <c r="C47" s="2"/>
    </row>
    <row r="48" spans="1:47" x14ac:dyDescent="0.25">
      <c r="C48" s="2"/>
    </row>
    <row r="49" spans="3:7" x14ac:dyDescent="0.25">
      <c r="C49" s="2"/>
    </row>
    <row r="55" spans="3:7" x14ac:dyDescent="0.25">
      <c r="G55" s="2"/>
    </row>
    <row r="56" spans="3:7" x14ac:dyDescent="0.25">
      <c r="G56" s="2"/>
    </row>
    <row r="57" spans="3:7" x14ac:dyDescent="0.25">
      <c r="G57" s="2"/>
    </row>
    <row r="58" spans="3:7" x14ac:dyDescent="0.25">
      <c r="G58" s="2"/>
    </row>
    <row r="59" spans="3:7" x14ac:dyDescent="0.25">
      <c r="G59" s="2"/>
    </row>
    <row r="60" spans="3:7" x14ac:dyDescent="0.25">
      <c r="G60" s="2"/>
    </row>
    <row r="61" spans="3:7" x14ac:dyDescent="0.25">
      <c r="G61" s="2"/>
    </row>
    <row r="62" spans="3:7" x14ac:dyDescent="0.25">
      <c r="G62" s="2"/>
    </row>
    <row r="63" spans="3:7" x14ac:dyDescent="0.25">
      <c r="G63" s="2"/>
    </row>
    <row r="64" spans="3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  <row r="313" spans="7:7" x14ac:dyDescent="0.25">
      <c r="G313" s="2"/>
    </row>
    <row r="314" spans="7:7" x14ac:dyDescent="0.25">
      <c r="G314" s="2"/>
    </row>
    <row r="315" spans="7:7" x14ac:dyDescent="0.25">
      <c r="G315" s="2"/>
    </row>
    <row r="316" spans="7:7" x14ac:dyDescent="0.25">
      <c r="G316" s="2"/>
    </row>
    <row r="317" spans="7:7" x14ac:dyDescent="0.25">
      <c r="G317" s="2"/>
    </row>
    <row r="318" spans="7:7" x14ac:dyDescent="0.25">
      <c r="G318" s="2"/>
    </row>
    <row r="319" spans="7:7" x14ac:dyDescent="0.25">
      <c r="G319" s="2"/>
    </row>
    <row r="320" spans="7:7" x14ac:dyDescent="0.25">
      <c r="G320" s="2"/>
    </row>
    <row r="321" spans="7:7" x14ac:dyDescent="0.25">
      <c r="G321" s="2"/>
    </row>
    <row r="322" spans="7:7" x14ac:dyDescent="0.25">
      <c r="G322" s="2"/>
    </row>
    <row r="323" spans="7:7" x14ac:dyDescent="0.25">
      <c r="G323" s="2"/>
    </row>
    <row r="324" spans="7:7" x14ac:dyDescent="0.25">
      <c r="G324" s="2"/>
    </row>
    <row r="325" spans="7:7" x14ac:dyDescent="0.25">
      <c r="G325" s="2"/>
    </row>
    <row r="326" spans="7:7" x14ac:dyDescent="0.25">
      <c r="G326" s="2"/>
    </row>
    <row r="327" spans="7:7" x14ac:dyDescent="0.25">
      <c r="G327" s="2"/>
    </row>
    <row r="328" spans="7:7" x14ac:dyDescent="0.25">
      <c r="G328" s="2"/>
    </row>
    <row r="329" spans="7:7" x14ac:dyDescent="0.25">
      <c r="G329" s="2"/>
    </row>
    <row r="330" spans="7:7" x14ac:dyDescent="0.25">
      <c r="G330" s="2"/>
    </row>
    <row r="331" spans="7:7" x14ac:dyDescent="0.25">
      <c r="G331" s="2"/>
    </row>
    <row r="332" spans="7:7" x14ac:dyDescent="0.25">
      <c r="G332" s="2"/>
    </row>
    <row r="333" spans="7:7" x14ac:dyDescent="0.25">
      <c r="G333" s="2"/>
    </row>
    <row r="334" spans="7:7" x14ac:dyDescent="0.25">
      <c r="G334" s="2"/>
    </row>
    <row r="335" spans="7:7" x14ac:dyDescent="0.25">
      <c r="G335" s="2"/>
    </row>
    <row r="336" spans="7:7" x14ac:dyDescent="0.25">
      <c r="G336" s="2"/>
    </row>
    <row r="337" spans="7:7" x14ac:dyDescent="0.25">
      <c r="G337" s="2"/>
    </row>
    <row r="338" spans="7:7" x14ac:dyDescent="0.25">
      <c r="G338" s="2"/>
    </row>
    <row r="339" spans="7:7" x14ac:dyDescent="0.25">
      <c r="G339" s="2"/>
    </row>
    <row r="340" spans="7:7" x14ac:dyDescent="0.25">
      <c r="G340" s="2"/>
    </row>
    <row r="341" spans="7:7" x14ac:dyDescent="0.25">
      <c r="G341" s="2"/>
    </row>
    <row r="342" spans="7:7" x14ac:dyDescent="0.25">
      <c r="G342" s="2"/>
    </row>
    <row r="343" spans="7:7" x14ac:dyDescent="0.25">
      <c r="G343" s="2"/>
    </row>
    <row r="344" spans="7:7" x14ac:dyDescent="0.25">
      <c r="G344" s="2"/>
    </row>
    <row r="345" spans="7:7" x14ac:dyDescent="0.25">
      <c r="G345" s="2"/>
    </row>
    <row r="346" spans="7:7" x14ac:dyDescent="0.25">
      <c r="G346" s="2"/>
    </row>
    <row r="347" spans="7:7" x14ac:dyDescent="0.25">
      <c r="G347" s="2"/>
    </row>
    <row r="348" spans="7:7" x14ac:dyDescent="0.25">
      <c r="G348" s="2"/>
    </row>
    <row r="349" spans="7:7" x14ac:dyDescent="0.25">
      <c r="G349" s="2"/>
    </row>
    <row r="350" spans="7:7" x14ac:dyDescent="0.25">
      <c r="G350" s="2"/>
    </row>
    <row r="351" spans="7:7" x14ac:dyDescent="0.25">
      <c r="G351" s="2"/>
    </row>
    <row r="352" spans="7:7" x14ac:dyDescent="0.25">
      <c r="G352" s="2"/>
    </row>
    <row r="353" spans="7:7" x14ac:dyDescent="0.25">
      <c r="G353" s="2"/>
    </row>
    <row r="354" spans="7:7" x14ac:dyDescent="0.25">
      <c r="G354" s="2"/>
    </row>
    <row r="355" spans="7:7" x14ac:dyDescent="0.25">
      <c r="G355" s="2"/>
    </row>
    <row r="356" spans="7:7" x14ac:dyDescent="0.25">
      <c r="G356" s="2"/>
    </row>
    <row r="357" spans="7:7" x14ac:dyDescent="0.25">
      <c r="G357" s="2"/>
    </row>
    <row r="358" spans="7:7" x14ac:dyDescent="0.25">
      <c r="G358" s="2"/>
    </row>
    <row r="359" spans="7:7" x14ac:dyDescent="0.25">
      <c r="G359" s="2"/>
    </row>
    <row r="360" spans="7:7" x14ac:dyDescent="0.25">
      <c r="G360" s="2"/>
    </row>
    <row r="361" spans="7:7" x14ac:dyDescent="0.25">
      <c r="G361" s="2"/>
    </row>
    <row r="362" spans="7:7" x14ac:dyDescent="0.25">
      <c r="G362" s="2"/>
    </row>
    <row r="363" spans="7:7" x14ac:dyDescent="0.25">
      <c r="G363" s="2"/>
    </row>
    <row r="364" spans="7:7" x14ac:dyDescent="0.25">
      <c r="G364" s="2"/>
    </row>
    <row r="365" spans="7:7" x14ac:dyDescent="0.25">
      <c r="G365" s="2"/>
    </row>
    <row r="366" spans="7:7" x14ac:dyDescent="0.25">
      <c r="G366" s="2"/>
    </row>
    <row r="367" spans="7:7" x14ac:dyDescent="0.25">
      <c r="G367" s="2"/>
    </row>
    <row r="368" spans="7:7" x14ac:dyDescent="0.25">
      <c r="G368" s="2"/>
    </row>
    <row r="369" spans="7:7" x14ac:dyDescent="0.25">
      <c r="G369" s="2"/>
    </row>
    <row r="370" spans="7:7" x14ac:dyDescent="0.25">
      <c r="G370" s="2"/>
    </row>
    <row r="371" spans="7:7" x14ac:dyDescent="0.25">
      <c r="G371" s="2"/>
    </row>
  </sheetData>
  <mergeCells count="6">
    <mergeCell ref="B1:G1"/>
    <mergeCell ref="A3:A5"/>
    <mergeCell ref="G3:G4"/>
    <mergeCell ref="B45:C45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1 кв 2024</vt:lpstr>
      <vt:lpstr>'доходы 1 кв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Гречкина Оксана Николаевна</cp:lastModifiedBy>
  <cp:revision>4</cp:revision>
  <cp:lastPrinted>2024-10-25T13:23:22Z</cp:lastPrinted>
  <dcterms:created xsi:type="dcterms:W3CDTF">2023-04-06T06:31:58Z</dcterms:created>
  <dcterms:modified xsi:type="dcterms:W3CDTF">2024-10-31T06:35:10Z</dcterms:modified>
</cp:coreProperties>
</file>