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рублей'!$A$5:$I$86</definedName>
  </definedNames>
  <calcPr calcId="145621" iterate="1"/>
</workbook>
</file>

<file path=xl/calcChain.xml><?xml version="1.0" encoding="utf-8"?>
<calcChain xmlns="http://schemas.openxmlformats.org/spreadsheetml/2006/main">
  <c r="F76" i="6" l="1"/>
  <c r="C76" i="6"/>
  <c r="C6" i="6"/>
  <c r="E36" i="6" l="1"/>
  <c r="G36" i="6"/>
  <c r="H36" i="6"/>
  <c r="F18" i="6" l="1"/>
  <c r="D18" i="6"/>
  <c r="C18" i="6"/>
  <c r="G22" i="6"/>
  <c r="E22" i="6"/>
  <c r="F6" i="6"/>
  <c r="F82" i="6"/>
  <c r="F80" i="6"/>
  <c r="F71" i="6"/>
  <c r="F65" i="6"/>
  <c r="F56" i="6"/>
  <c r="F52" i="6"/>
  <c r="F42" i="6"/>
  <c r="F39" i="6"/>
  <c r="F34" i="6"/>
  <c r="F23" i="6"/>
  <c r="F15" i="6"/>
  <c r="F86" i="6" l="1"/>
  <c r="H12" i="6"/>
  <c r="D82" i="6"/>
  <c r="C82" i="6"/>
  <c r="D80" i="6"/>
  <c r="C80" i="6"/>
  <c r="D76" i="6"/>
  <c r="G76" i="6" s="1"/>
  <c r="D71" i="6"/>
  <c r="G71" i="6" s="1"/>
  <c r="C71" i="6"/>
  <c r="D65" i="6"/>
  <c r="C65" i="6"/>
  <c r="D56" i="6"/>
  <c r="C56" i="6"/>
  <c r="D52" i="6"/>
  <c r="H52" i="6" s="1"/>
  <c r="C52" i="6"/>
  <c r="D42" i="6"/>
  <c r="C42" i="6"/>
  <c r="D39" i="6"/>
  <c r="G39" i="6" s="1"/>
  <c r="C39" i="6"/>
  <c r="D34" i="6"/>
  <c r="G34" i="6" s="1"/>
  <c r="C34" i="6"/>
  <c r="D23" i="6"/>
  <c r="C23" i="6"/>
  <c r="D15" i="6"/>
  <c r="G15" i="6" s="1"/>
  <c r="C15" i="6"/>
  <c r="H85" i="6"/>
  <c r="G85" i="6"/>
  <c r="G84" i="6"/>
  <c r="H83" i="6"/>
  <c r="G83" i="6"/>
  <c r="G81" i="6"/>
  <c r="H79" i="6"/>
  <c r="G79" i="6"/>
  <c r="H78" i="6"/>
  <c r="G78" i="6"/>
  <c r="H77" i="6"/>
  <c r="G77" i="6"/>
  <c r="G73" i="6"/>
  <c r="H73" i="6"/>
  <c r="G74" i="6"/>
  <c r="H74" i="6"/>
  <c r="G75" i="6"/>
  <c r="H75" i="6"/>
  <c r="H72" i="6"/>
  <c r="G72" i="6"/>
  <c r="H70" i="6"/>
  <c r="G67" i="6"/>
  <c r="H67" i="6"/>
  <c r="G68" i="6"/>
  <c r="H68" i="6"/>
  <c r="G69" i="6"/>
  <c r="H69" i="6"/>
  <c r="G70" i="6"/>
  <c r="H66" i="6"/>
  <c r="G66" i="6"/>
  <c r="G58" i="6"/>
  <c r="H58" i="6"/>
  <c r="G59" i="6"/>
  <c r="H59" i="6"/>
  <c r="G60" i="6"/>
  <c r="H60" i="6"/>
  <c r="G61" i="6"/>
  <c r="H61" i="6"/>
  <c r="G62" i="6"/>
  <c r="H62" i="6"/>
  <c r="G63" i="6"/>
  <c r="G64" i="6"/>
  <c r="H64" i="6"/>
  <c r="H57" i="6"/>
  <c r="G57" i="6"/>
  <c r="G54" i="6"/>
  <c r="H54" i="6"/>
  <c r="G55" i="6"/>
  <c r="H55" i="6"/>
  <c r="H53" i="6"/>
  <c r="G5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H43" i="6"/>
  <c r="G43" i="6"/>
  <c r="G41" i="6"/>
  <c r="H40" i="6"/>
  <c r="G40" i="6"/>
  <c r="G37" i="6"/>
  <c r="H37" i="6"/>
  <c r="G38" i="6"/>
  <c r="H38" i="6"/>
  <c r="H35" i="6"/>
  <c r="G35" i="6"/>
  <c r="G25" i="6"/>
  <c r="G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H24" i="6"/>
  <c r="G24" i="6"/>
  <c r="G20" i="6"/>
  <c r="H20" i="6"/>
  <c r="G21" i="6"/>
  <c r="H21" i="6"/>
  <c r="H19" i="6"/>
  <c r="G19" i="6"/>
  <c r="H17" i="6"/>
  <c r="G17" i="6"/>
  <c r="H16" i="6"/>
  <c r="G16" i="6"/>
  <c r="E85" i="6"/>
  <c r="E84" i="6"/>
  <c r="E83" i="6"/>
  <c r="E81" i="6"/>
  <c r="E79" i="6"/>
  <c r="E78" i="6"/>
  <c r="E77" i="6"/>
  <c r="E73" i="6"/>
  <c r="E74" i="6"/>
  <c r="E75" i="6"/>
  <c r="E72" i="6"/>
  <c r="E67" i="6"/>
  <c r="E68" i="6"/>
  <c r="E69" i="6"/>
  <c r="E70" i="6"/>
  <c r="E66" i="6"/>
  <c r="E58" i="6"/>
  <c r="E59" i="6"/>
  <c r="E60" i="6"/>
  <c r="E61" i="6"/>
  <c r="E62" i="6"/>
  <c r="E63" i="6"/>
  <c r="E64" i="6"/>
  <c r="E57" i="6"/>
  <c r="E54" i="6"/>
  <c r="E55" i="6"/>
  <c r="E53" i="6"/>
  <c r="E44" i="6"/>
  <c r="E45" i="6"/>
  <c r="E46" i="6"/>
  <c r="E47" i="6"/>
  <c r="E48" i="6"/>
  <c r="E49" i="6"/>
  <c r="E50" i="6"/>
  <c r="E51" i="6"/>
  <c r="E43" i="6"/>
  <c r="E41" i="6"/>
  <c r="E40" i="6"/>
  <c r="E37" i="6"/>
  <c r="E38" i="6"/>
  <c r="E35" i="6"/>
  <c r="E25" i="6"/>
  <c r="E26" i="6"/>
  <c r="E27" i="6"/>
  <c r="E28" i="6"/>
  <c r="E29" i="6"/>
  <c r="E30" i="6"/>
  <c r="E31" i="6"/>
  <c r="E32" i="6"/>
  <c r="E33" i="6"/>
  <c r="E24" i="6"/>
  <c r="E20" i="6"/>
  <c r="E21" i="6"/>
  <c r="E19" i="6"/>
  <c r="E17" i="6"/>
  <c r="E16" i="6"/>
  <c r="H8" i="6"/>
  <c r="H9" i="6"/>
  <c r="H10" i="6"/>
  <c r="H11" i="6"/>
  <c r="H14" i="6"/>
  <c r="G8" i="6"/>
  <c r="G9" i="6"/>
  <c r="G10" i="6"/>
  <c r="G11" i="6"/>
  <c r="G13" i="6"/>
  <c r="G14" i="6"/>
  <c r="G7" i="6"/>
  <c r="E8" i="6"/>
  <c r="E9" i="6"/>
  <c r="E10" i="6"/>
  <c r="E11" i="6"/>
  <c r="E13" i="6"/>
  <c r="E14" i="6"/>
  <c r="E7" i="6"/>
  <c r="D6" i="6"/>
  <c r="E82" i="6" l="1"/>
  <c r="E39" i="6"/>
  <c r="E56" i="6"/>
  <c r="G6" i="6"/>
  <c r="H6" i="6"/>
  <c r="E6" i="6"/>
  <c r="E76" i="6"/>
  <c r="H34" i="6"/>
  <c r="E12" i="6"/>
  <c r="G12" i="6"/>
  <c r="E42" i="6"/>
  <c r="G52" i="6"/>
  <c r="G82" i="6"/>
  <c r="H65" i="6"/>
  <c r="G23" i="6"/>
  <c r="G80" i="6"/>
  <c r="E80" i="6"/>
  <c r="H76" i="6"/>
  <c r="H71" i="6"/>
  <c r="E52" i="6"/>
  <c r="G42" i="6"/>
  <c r="E34" i="6"/>
  <c r="C86" i="6"/>
  <c r="E18" i="6"/>
  <c r="H18" i="6"/>
  <c r="G18" i="6"/>
  <c r="D86" i="6"/>
  <c r="H42" i="6"/>
  <c r="H82" i="6"/>
  <c r="G65" i="6"/>
  <c r="H56" i="6"/>
  <c r="H23" i="6"/>
  <c r="H15" i="6"/>
  <c r="E71" i="6"/>
  <c r="E65" i="6"/>
  <c r="G56" i="6"/>
  <c r="E23" i="6"/>
  <c r="E15" i="6"/>
  <c r="E86" i="6" l="1"/>
  <c r="G86" i="6"/>
  <c r="H86" i="6"/>
</calcChain>
</file>

<file path=xl/sharedStrings.xml><?xml version="1.0" encoding="utf-8"?>
<sst xmlns="http://schemas.openxmlformats.org/spreadsheetml/2006/main" count="181" uniqueCount="174">
  <si>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</si>
  <si>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</si>
  <si>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</si>
  <si>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</si>
  <si>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</si>
  <si>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</si>
  <si>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</si>
  <si>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</si>
  <si>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</si>
  <si>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</si>
  <si>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</si>
  <si>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</si>
  <si>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</si>
  <si>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</si>
  <si>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</si>
  <si>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</si>
  <si>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</si>
  <si>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</si>
  <si>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</si>
  <si>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</si>
  <si>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</si>
  <si>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</si>
  <si>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</si>
  <si>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</si>
  <si>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</si>
  <si>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</si>
  <si>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</si>
  <si>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</si>
  <si>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</si>
  <si>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</si>
  <si>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</si>
  <si>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</si>
  <si>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</si>
  <si>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</si>
  <si>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</si>
  <si>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</si>
  <si>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</si>
  <si>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</si>
  <si>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</si>
  <si>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</si>
  <si>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</si>
  <si>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</si>
  <si>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</si>
  <si>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</si>
  <si>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</si>
  <si>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</si>
  <si>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</si>
  <si>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</si>
  <si>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</si>
  <si>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</si>
  <si>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</si>
  <si>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</si>
  <si>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</si>
  <si>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</si>
  <si>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</si>
  <si>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</si>
  <si>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</si>
  <si>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</si>
  <si>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</si>
  <si>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</si>
  <si>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</si>
  <si>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</si>
  <si>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</si>
  <si>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</si>
  <si>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</si>
  <si>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</si>
  <si>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</si>
  <si>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</si>
  <si>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</si>
  <si>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</si>
  <si>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</si>
  <si>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Итого:</t>
  </si>
  <si>
    <t xml:space="preserve">Наименование </t>
  </si>
  <si>
    <t>Процент исполнения к уточненному плану, %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</si>
  <si>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</si>
  <si>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</si>
  <si>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</si>
  <si>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</si>
  <si>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</si>
  <si>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</si>
  <si>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</si>
  <si>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</si>
  <si>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</si>
  <si>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</si>
  <si>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</si>
  <si>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0204</t>
  </si>
  <si>
    <t>0300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</si>
  <si>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</si>
  <si>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</si>
  <si>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</si>
  <si>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</si>
  <si>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</si>
  <si>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</si>
  <si>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</si>
  <si>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</si>
  <si>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</si>
  <si>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</si>
  <si>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</si>
  <si>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</si>
  <si>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</si>
  <si>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</si>
  <si>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</si>
  <si>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</si>
  <si>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</si>
  <si>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</si>
  <si>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</si>
  <si>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</si>
  <si>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</si>
  <si>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</si>
  <si>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</si>
  <si>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</si>
  <si>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</si>
  <si>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</si>
  <si>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</si>
  <si>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</si>
  <si>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</si>
  <si>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</si>
  <si>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</si>
  <si>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</si>
  <si>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</si>
  <si>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</si>
  <si>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</si>
  <si>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</si>
  <si>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</si>
  <si>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</si>
  <si>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0907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</si>
  <si>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</si>
  <si>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</si>
  <si>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</si>
  <si>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</si>
  <si>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</si>
  <si>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</si>
  <si>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</si>
  <si>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</si>
  <si>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</si>
  <si>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</si>
  <si>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</si>
  <si>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</si>
  <si>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</si>
  <si>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</si>
  <si>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</si>
  <si>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</si>
  <si>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1301</t>
  </si>
  <si>
    <t>1400</t>
  </si>
  <si>
    <t>1401</t>
  </si>
  <si>
    <t>1402</t>
  </si>
  <si>
    <t>1403</t>
  </si>
  <si>
    <t>1300</t>
  </si>
  <si>
    <t>Раздел, подраздел</t>
  </si>
  <si>
    <t>0311</t>
  </si>
  <si>
    <t>Миграционная политика</t>
  </si>
  <si>
    <t>0402</t>
  </si>
  <si>
    <t>Топливно-энергетический комплекс</t>
  </si>
  <si>
    <t>0903</t>
  </si>
  <si>
    <t>Медицинская помощь в дневных стационарах всех типов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</si>
  <si>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</si>
  <si>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</si>
  <si>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</si>
  <si>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</si>
  <si>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</si>
  <si>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0411</t>
  </si>
  <si>
    <t xml:space="preserve">Прикладные научные исследования в области национальной экономики
</t>
  </si>
  <si>
    <t>(тыс. рублей)</t>
  </si>
  <si>
    <t>0708</t>
  </si>
  <si>
    <t>Прикладные научные исследования в области образования</t>
  </si>
  <si>
    <t>2024 год</t>
  </si>
  <si>
    <t>0314</t>
  </si>
  <si>
    <t>Другие вопросы в области национальной безопасности и правоохранительной деятельности</t>
  </si>
  <si>
    <t>Обслуживание государственного (муниципального) внутреннего и муниципального долга</t>
  </si>
  <si>
    <t>-</t>
  </si>
  <si>
    <t xml:space="preserve">Исполнение 
за I полугодие 2024 года
</t>
  </si>
  <si>
    <t xml:space="preserve">Исполнено за  
I полугодие 2023 года
</t>
  </si>
  <si>
    <t>План 
на 2024 год
(сводная бюджетная роспись по состоянию на 01.07.2024 г.)</t>
  </si>
  <si>
    <r>
      <t xml:space="preserve">Сведения об исполнении бюджета города Лермонтова по расходам </t>
    </r>
    <r>
      <rPr>
        <u/>
        <sz val="12"/>
        <rFont val="Times New Roman"/>
        <family val="1"/>
        <charset val="204"/>
      </rPr>
      <t>за I полугодие 2024 года</t>
    </r>
    <r>
      <rPr>
        <sz val="12"/>
        <rFont val="Times New Roman"/>
        <family val="1"/>
        <charset val="204"/>
      </rPr>
      <t xml:space="preserve">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</si>
</sst>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,##0.00;[Red]\-#,##0.00"/>
  </numFmts>
  <fonts count="4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4" fontId="2" fillId="0" borderId="0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workbookViewId="0">
      <selection activeCell="C5" sqref="C5"/>
    </sheetView>
  </sheetViews>
  <sheetFormatPr defaultRowHeight="15.75" x14ac:dyDescent="0.25"/>
  <cols>
    <col min="1" max="1" width="12.28515625" style="5" customWidth="1"/>
    <col min="2" max="2" width="50.7109375" customWidth="1"/>
    <col min="3" max="3" width="24" customWidth="1"/>
    <col min="4" max="4" width="22.42578125" customWidth="1"/>
    <col min="5" max="5" width="14" style="1" customWidth="1"/>
    <col min="6" max="6" width="26.28515625" customWidth="1"/>
    <col min="7" max="7" width="15.140625" customWidth="1"/>
    <col min="8" max="8" width="13.5703125" customWidth="1"/>
    <col min="10" max="10" width="9.140625" style="19"/>
    <col min="11" max="12" width="12.7109375" style="19" bestFit="1" customWidth="1"/>
    <col min="13" max="15" width="9.140625" style="19"/>
  </cols>
  <sheetData>
    <row r="1" spans="1:15" ht="15.75" customHeight="1" x14ac:dyDescent="0.2">
      <c r="A1" s="30" t="s">
        <v>173</v>
      </c>
      <c r="B1" s="30"/>
      <c r="C1" s="30"/>
      <c r="D1" s="30"/>
      <c r="E1" s="30"/>
      <c r="F1" s="30"/>
      <c r="G1" s="30"/>
      <c r="H1" s="30"/>
    </row>
    <row r="2" spans="1:15" ht="15.75" customHeight="1" x14ac:dyDescent="0.2">
      <c r="A2" s="30"/>
      <c r="B2" s="30"/>
      <c r="C2" s="30"/>
      <c r="D2" s="30"/>
      <c r="E2" s="30"/>
      <c r="F2" s="30"/>
      <c r="G2" s="30"/>
      <c r="H2" s="30"/>
    </row>
    <row r="3" spans="1:15" x14ac:dyDescent="0.25">
      <c r="E3" s="4"/>
      <c r="H3" s="4" t="s">
        <v>162</v>
      </c>
    </row>
    <row r="4" spans="1:15" ht="52.5" customHeight="1" x14ac:dyDescent="0.2">
      <c r="A4" s="31" t="s">
        <v>148</v>
      </c>
      <c r="B4" s="35" t="s">
        <v>72</v>
      </c>
      <c r="C4" s="35" t="s">
        <v>165</v>
      </c>
      <c r="D4" s="35"/>
      <c r="E4" s="31" t="s">
        <v>73</v>
      </c>
      <c r="F4" s="31" t="s">
        <v>171</v>
      </c>
      <c r="G4" s="33" t="s">
        <v>159</v>
      </c>
      <c r="H4" s="34"/>
    </row>
    <row r="5" spans="1:15" ht="113.25" customHeight="1" x14ac:dyDescent="0.2">
      <c r="A5" s="36"/>
      <c r="B5" s="35"/>
      <c r="C5" s="8" t="s">
        <v>172</v>
      </c>
      <c r="D5" s="8" t="s">
        <v>170</v>
      </c>
      <c r="E5" s="32"/>
      <c r="F5" s="32"/>
      <c r="G5" s="18" t="s">
        <v>157</v>
      </c>
      <c r="H5" s="8" t="s">
        <v>158</v>
      </c>
    </row>
    <row r="6" spans="1:15" x14ac:dyDescent="0.25">
      <c r="A6" s="7" t="s">
        <v>74</v>
      </c>
      <c r="B6" s="2" t="s">
        <v>0</v>
      </c>
      <c r="C6" s="24">
        <f>SUM(C7:C14)</f>
        <v>132917.28925</v>
      </c>
      <c r="D6" s="24">
        <f>SUM(D7:D14)</f>
        <v>54178.69023</v>
      </c>
      <c r="E6" s="25">
        <f>D6/C6*100</f>
        <v>40.761206112243968</v>
      </c>
      <c r="F6" s="24">
        <f>SUM(F7:F14)</f>
        <v>46347.943629999994</v>
      </c>
      <c r="G6" s="24">
        <f>D6-F6</f>
        <v>7830.7466000000059</v>
      </c>
      <c r="H6" s="26">
        <f>D6/F6*100</f>
        <v>116.8955642617364</v>
      </c>
      <c r="J6" s="20"/>
      <c r="K6" s="21"/>
      <c r="L6" s="21"/>
      <c r="M6" s="21"/>
      <c r="N6" s="22"/>
      <c r="O6" s="22"/>
    </row>
    <row r="7" spans="1:15" ht="47.25" x14ac:dyDescent="0.2">
      <c r="A7" s="9" t="s">
        <v>75</v>
      </c>
      <c r="B7" s="13" t="s">
        <v>1</v>
      </c>
      <c r="C7" s="27">
        <v>1949.4970000000001</v>
      </c>
      <c r="D7" s="27">
        <v>871.50580000000002</v>
      </c>
      <c r="E7" s="28">
        <f>D7/C7*100</f>
        <v>44.704136502903054</v>
      </c>
      <c r="F7" s="27">
        <v>0</v>
      </c>
      <c r="G7" s="29">
        <f>D7-F7</f>
        <v>871.50580000000002</v>
      </c>
      <c r="H7" s="29" t="s">
        <v>169</v>
      </c>
      <c r="J7" s="20"/>
      <c r="K7" s="21"/>
      <c r="L7" s="21"/>
      <c r="M7" s="21"/>
      <c r="N7" s="22"/>
      <c r="O7" s="22"/>
    </row>
    <row r="8" spans="1:15" ht="63" x14ac:dyDescent="0.2">
      <c r="A8" s="9" t="s">
        <v>76</v>
      </c>
      <c r="B8" s="13" t="s">
        <v>2</v>
      </c>
      <c r="C8" s="27">
        <v>5076.6910500000004</v>
      </c>
      <c r="D8" s="27">
        <v>2100.5845399999998</v>
      </c>
      <c r="E8" s="28">
        <f t="shared" ref="E8:E14" si="0">D8/C8*100</f>
        <v>41.377041055117978</v>
      </c>
      <c r="F8" s="27">
        <v>1827.7588699999999</v>
      </c>
      <c r="G8" s="29">
        <f t="shared" ref="G8:G14" si="1">D8-F8</f>
        <v>272.82566999999995</v>
      </c>
      <c r="H8" s="29">
        <f t="shared" ref="H8:H14" si="2">D8/F8*100</f>
        <v>114.92678681406151</v>
      </c>
      <c r="J8" s="20"/>
      <c r="K8" s="21"/>
      <c r="L8" s="21"/>
      <c r="M8" s="21"/>
      <c r="N8" s="22"/>
      <c r="O8" s="22"/>
    </row>
    <row r="9" spans="1:15" ht="63" x14ac:dyDescent="0.2">
      <c r="A9" s="9" t="s">
        <v>77</v>
      </c>
      <c r="B9" s="13" t="s">
        <v>3</v>
      </c>
      <c r="C9" s="27">
        <v>43225.805319999999</v>
      </c>
      <c r="D9" s="27">
        <v>17671.497650000001</v>
      </c>
      <c r="E9" s="28">
        <f t="shared" si="0"/>
        <v>40.881823991891338</v>
      </c>
      <c r="F9" s="27">
        <v>16205.80884</v>
      </c>
      <c r="G9" s="29">
        <f t="shared" si="1"/>
        <v>1465.6888100000015</v>
      </c>
      <c r="H9" s="29">
        <f t="shared" si="2"/>
        <v>109.0442188012382</v>
      </c>
      <c r="J9" s="20"/>
      <c r="K9" s="21"/>
      <c r="L9" s="21"/>
      <c r="M9" s="21"/>
      <c r="N9" s="22"/>
      <c r="O9" s="22"/>
    </row>
    <row r="10" spans="1:15" x14ac:dyDescent="0.2">
      <c r="A10" s="9" t="s">
        <v>78</v>
      </c>
      <c r="B10" s="13" t="s">
        <v>4</v>
      </c>
      <c r="C10" s="27">
        <v>9.2048000000000005</v>
      </c>
      <c r="D10" s="27">
        <v>7</v>
      </c>
      <c r="E10" s="28">
        <f t="shared" si="0"/>
        <v>76.047279680166866</v>
      </c>
      <c r="F10" s="27">
        <v>1.8</v>
      </c>
      <c r="G10" s="29">
        <f t="shared" si="1"/>
        <v>5.2</v>
      </c>
      <c r="H10" s="29">
        <f t="shared" si="2"/>
        <v>388.88888888888886</v>
      </c>
      <c r="J10" s="20"/>
      <c r="K10" s="21"/>
      <c r="L10" s="21"/>
      <c r="M10" s="21"/>
      <c r="N10" s="22"/>
      <c r="O10" s="22"/>
    </row>
    <row r="11" spans="1:15" ht="47.25" x14ac:dyDescent="0.2">
      <c r="A11" s="9" t="s">
        <v>79</v>
      </c>
      <c r="B11" s="13" t="s">
        <v>5</v>
      </c>
      <c r="C11" s="27">
        <v>14410.126819999999</v>
      </c>
      <c r="D11" s="27">
        <v>5030.0813500000004</v>
      </c>
      <c r="E11" s="28">
        <f t="shared" si="0"/>
        <v>34.906572390596082</v>
      </c>
      <c r="F11" s="27">
        <v>4962.32251</v>
      </c>
      <c r="G11" s="29">
        <f t="shared" si="1"/>
        <v>67.758840000000419</v>
      </c>
      <c r="H11" s="29">
        <f t="shared" si="2"/>
        <v>101.36546626833412</v>
      </c>
      <c r="J11" s="20"/>
      <c r="K11" s="21"/>
      <c r="L11" s="21"/>
      <c r="M11" s="21"/>
      <c r="N11" s="22"/>
      <c r="O11" s="22"/>
    </row>
    <row r="12" spans="1:15" ht="18" hidden="1" customHeight="1" x14ac:dyDescent="0.2">
      <c r="A12" s="9" t="s">
        <v>80</v>
      </c>
      <c r="B12" s="13" t="s">
        <v>6</v>
      </c>
      <c r="C12" s="27">
        <v>0</v>
      </c>
      <c r="D12" s="27">
        <v>0</v>
      </c>
      <c r="E12" s="28" t="e">
        <f t="shared" si="0"/>
        <v>#DIV/0!</v>
      </c>
      <c r="F12" s="27"/>
      <c r="G12" s="29">
        <f t="shared" si="1"/>
        <v>0</v>
      </c>
      <c r="H12" s="29" t="e">
        <f t="shared" si="2"/>
        <v>#DIV/0!</v>
      </c>
      <c r="J12" s="20"/>
      <c r="K12" s="21"/>
      <c r="L12" s="21"/>
      <c r="M12" s="21"/>
      <c r="N12" s="22"/>
      <c r="O12" s="22"/>
    </row>
    <row r="13" spans="1:15" x14ac:dyDescent="0.2">
      <c r="A13" s="9" t="s">
        <v>81</v>
      </c>
      <c r="B13" s="13" t="s">
        <v>7</v>
      </c>
      <c r="C13" s="27">
        <v>1285.5697399999999</v>
      </c>
      <c r="D13" s="27">
        <v>0</v>
      </c>
      <c r="E13" s="28">
        <f t="shared" si="0"/>
        <v>0</v>
      </c>
      <c r="F13" s="27">
        <v>0</v>
      </c>
      <c r="G13" s="29">
        <f t="shared" si="1"/>
        <v>0</v>
      </c>
      <c r="H13" s="29" t="s">
        <v>169</v>
      </c>
      <c r="J13" s="20"/>
      <c r="K13" s="21"/>
      <c r="L13" s="21"/>
      <c r="M13" s="21"/>
      <c r="N13" s="22"/>
      <c r="O13" s="22"/>
    </row>
    <row r="14" spans="1:15" x14ac:dyDescent="0.2">
      <c r="A14" s="9" t="s">
        <v>82</v>
      </c>
      <c r="B14" s="13" t="s">
        <v>8</v>
      </c>
      <c r="C14" s="27">
        <v>66960.394520000002</v>
      </c>
      <c r="D14" s="27">
        <v>28498.02089</v>
      </c>
      <c r="E14" s="28">
        <f t="shared" si="0"/>
        <v>42.559517598851805</v>
      </c>
      <c r="F14" s="27">
        <v>23350.253410000001</v>
      </c>
      <c r="G14" s="29">
        <f t="shared" si="1"/>
        <v>5147.7674799999986</v>
      </c>
      <c r="H14" s="29">
        <f t="shared" si="2"/>
        <v>122.0458741479671</v>
      </c>
      <c r="J14" s="20"/>
      <c r="K14" s="21"/>
      <c r="L14" s="21"/>
      <c r="M14" s="21"/>
      <c r="N14" s="22"/>
      <c r="O14" s="22"/>
    </row>
    <row r="15" spans="1:15" x14ac:dyDescent="0.2">
      <c r="A15" s="11" t="s">
        <v>83</v>
      </c>
      <c r="B15" s="14" t="s">
        <v>9</v>
      </c>
      <c r="C15" s="24">
        <f>SUM(C16:C17)</f>
        <v>1425.44</v>
      </c>
      <c r="D15" s="24">
        <f>SUM(D16:D17)</f>
        <v>430.24050999999997</v>
      </c>
      <c r="E15" s="25">
        <f>D15/C15*100</f>
        <v>30.182996829049273</v>
      </c>
      <c r="F15" s="24">
        <f>SUM(F16:F17)</f>
        <v>433.22602000000001</v>
      </c>
      <c r="G15" s="24">
        <f>D15-F15</f>
        <v>-2.9855100000000334</v>
      </c>
      <c r="H15" s="26">
        <f>D15/F15*100</f>
        <v>99.310865492335836</v>
      </c>
      <c r="J15" s="20"/>
      <c r="K15" s="21"/>
      <c r="L15" s="21"/>
      <c r="M15" s="21"/>
      <c r="N15" s="22"/>
      <c r="O15" s="22"/>
    </row>
    <row r="16" spans="1:15" x14ac:dyDescent="0.2">
      <c r="A16" s="9" t="s">
        <v>84</v>
      </c>
      <c r="B16" s="13" t="s">
        <v>10</v>
      </c>
      <c r="C16" s="27">
        <v>1425.44</v>
      </c>
      <c r="D16" s="27">
        <v>430.24050999999997</v>
      </c>
      <c r="E16" s="28">
        <f>D16/C16*100</f>
        <v>30.182996829049273</v>
      </c>
      <c r="F16" s="27">
        <v>433.22602000000001</v>
      </c>
      <c r="G16" s="29">
        <f t="shared" ref="G16:G17" si="3">D16-F16</f>
        <v>-2.9855100000000334</v>
      </c>
      <c r="H16" s="29">
        <f t="shared" ref="H16:H17" si="4">D16/F16*100</f>
        <v>99.310865492335836</v>
      </c>
      <c r="J16" s="20"/>
      <c r="K16" s="21"/>
      <c r="L16" s="21"/>
      <c r="M16" s="21"/>
      <c r="N16" s="22"/>
      <c r="O16" s="22"/>
    </row>
    <row r="17" spans="1:15" hidden="1" x14ac:dyDescent="0.2">
      <c r="A17" s="9" t="s">
        <v>85</v>
      </c>
      <c r="B17" s="13" t="s">
        <v>11</v>
      </c>
      <c r="C17" s="27"/>
      <c r="D17" s="27"/>
      <c r="E17" s="28" t="e">
        <f>D17/C17*100</f>
        <v>#DIV/0!</v>
      </c>
      <c r="F17" s="27"/>
      <c r="G17" s="29">
        <f t="shared" si="3"/>
        <v>0</v>
      </c>
      <c r="H17" s="29" t="e">
        <f t="shared" si="4"/>
        <v>#DIV/0!</v>
      </c>
      <c r="J17" s="20"/>
      <c r="K17" s="21"/>
      <c r="L17" s="21"/>
      <c r="M17" s="21"/>
      <c r="N17" s="22"/>
      <c r="O17" s="22"/>
    </row>
    <row r="18" spans="1:15" ht="31.5" x14ac:dyDescent="0.2">
      <c r="A18" s="11" t="s">
        <v>86</v>
      </c>
      <c r="B18" s="14" t="s">
        <v>12</v>
      </c>
      <c r="C18" s="24">
        <f>SUM(C19:C22)</f>
        <v>15089.667149999999</v>
      </c>
      <c r="D18" s="24">
        <f>SUM(D19:D22)</f>
        <v>6158.8301900000006</v>
      </c>
      <c r="E18" s="25">
        <f>D18/C18*100</f>
        <v>40.814884309757623</v>
      </c>
      <c r="F18" s="24">
        <f>SUM(F19:F22)</f>
        <v>5220.3832500000008</v>
      </c>
      <c r="G18" s="24">
        <f>D18-F18</f>
        <v>938.44693999999981</v>
      </c>
      <c r="H18" s="26">
        <f>D18/F18*100</f>
        <v>117.97659089493094</v>
      </c>
      <c r="J18" s="20"/>
      <c r="K18" s="21"/>
      <c r="L18" s="21"/>
      <c r="M18" s="21"/>
      <c r="N18" s="22"/>
      <c r="O18" s="22"/>
    </row>
    <row r="19" spans="1:15" hidden="1" x14ac:dyDescent="0.2">
      <c r="A19" s="9" t="s">
        <v>87</v>
      </c>
      <c r="B19" s="13" t="s">
        <v>155</v>
      </c>
      <c r="C19" s="27"/>
      <c r="D19" s="27"/>
      <c r="E19" s="28" t="e">
        <f>D19/C19*100</f>
        <v>#DIV/0!</v>
      </c>
      <c r="F19" s="27"/>
      <c r="G19" s="29">
        <f t="shared" ref="G19" si="5">D19-F19</f>
        <v>0</v>
      </c>
      <c r="H19" s="29" t="e">
        <f t="shared" ref="H19" si="6">D19/F19*100</f>
        <v>#DIV/0!</v>
      </c>
      <c r="J19" s="20"/>
      <c r="K19" s="21"/>
      <c r="L19" s="21"/>
      <c r="M19" s="21"/>
      <c r="N19" s="22"/>
      <c r="O19" s="22"/>
    </row>
    <row r="20" spans="1:15" ht="47.25" x14ac:dyDescent="0.2">
      <c r="A20" s="9" t="s">
        <v>88</v>
      </c>
      <c r="B20" s="13" t="s">
        <v>156</v>
      </c>
      <c r="C20" s="27">
        <v>14773.667149999999</v>
      </c>
      <c r="D20" s="27">
        <v>6131.2301900000002</v>
      </c>
      <c r="E20" s="28">
        <f t="shared" ref="E20:E85" si="7">D20/C20*100</f>
        <v>41.501071655049444</v>
      </c>
      <c r="F20" s="27">
        <v>5185.5912500000004</v>
      </c>
      <c r="G20" s="29">
        <f t="shared" ref="G20:G21" si="8">D20-F20</f>
        <v>945.63893999999982</v>
      </c>
      <c r="H20" s="29">
        <f t="shared" ref="H20:H21" si="9">D20/F20*100</f>
        <v>118.23589431581209</v>
      </c>
      <c r="J20" s="20"/>
      <c r="K20" s="21"/>
      <c r="L20" s="21"/>
      <c r="M20" s="21"/>
      <c r="N20" s="22"/>
      <c r="O20" s="22"/>
    </row>
    <row r="21" spans="1:15" hidden="1" x14ac:dyDescent="0.2">
      <c r="A21" s="10" t="s">
        <v>149</v>
      </c>
      <c r="B21" s="13" t="s">
        <v>150</v>
      </c>
      <c r="C21" s="27"/>
      <c r="D21" s="27"/>
      <c r="E21" s="28" t="e">
        <f t="shared" si="7"/>
        <v>#DIV/0!</v>
      </c>
      <c r="F21" s="27"/>
      <c r="G21" s="29">
        <f t="shared" si="8"/>
        <v>0</v>
      </c>
      <c r="H21" s="29" t="e">
        <f t="shared" si="9"/>
        <v>#DIV/0!</v>
      </c>
      <c r="J21" s="20"/>
      <c r="K21" s="21"/>
      <c r="L21" s="21"/>
      <c r="M21" s="21"/>
      <c r="N21" s="22"/>
      <c r="O21" s="22"/>
    </row>
    <row r="22" spans="1:15" ht="47.25" x14ac:dyDescent="0.2">
      <c r="A22" s="10" t="s">
        <v>166</v>
      </c>
      <c r="B22" s="13" t="s">
        <v>167</v>
      </c>
      <c r="C22" s="27">
        <v>316</v>
      </c>
      <c r="D22" s="27">
        <v>27.6</v>
      </c>
      <c r="E22" s="28">
        <f t="shared" si="7"/>
        <v>8.7341772151898738</v>
      </c>
      <c r="F22" s="27">
        <v>34.792000000000002</v>
      </c>
      <c r="G22" s="29">
        <f t="shared" ref="G22" si="10">D22-F22</f>
        <v>-7.1920000000000002</v>
      </c>
      <c r="H22" s="29" t="s">
        <v>169</v>
      </c>
      <c r="J22" s="20"/>
      <c r="K22" s="21"/>
      <c r="L22" s="21"/>
      <c r="M22" s="21"/>
      <c r="N22" s="22"/>
      <c r="O22" s="22"/>
    </row>
    <row r="23" spans="1:15" x14ac:dyDescent="0.2">
      <c r="A23" s="11" t="s">
        <v>89</v>
      </c>
      <c r="B23" s="14" t="s">
        <v>13</v>
      </c>
      <c r="C23" s="24">
        <f>SUM(C24:C33)</f>
        <v>377453.86024000001</v>
      </c>
      <c r="D23" s="24">
        <f>SUM(D24:D33)</f>
        <v>152188.06554000001</v>
      </c>
      <c r="E23" s="25">
        <f>D23/C23*100</f>
        <v>40.319647398289383</v>
      </c>
      <c r="F23" s="24">
        <f>SUM(F24:F33)</f>
        <v>34954.122019999995</v>
      </c>
      <c r="G23" s="24">
        <f>D23-F23</f>
        <v>117233.94352000002</v>
      </c>
      <c r="H23" s="26">
        <f>D23/F23*100</f>
        <v>435.39375828956963</v>
      </c>
      <c r="J23" s="20"/>
      <c r="K23" s="21"/>
      <c r="L23" s="21"/>
      <c r="M23" s="21"/>
      <c r="N23" s="22"/>
      <c r="O23" s="22"/>
    </row>
    <row r="24" spans="1:15" hidden="1" x14ac:dyDescent="0.2">
      <c r="A24" s="9" t="s">
        <v>90</v>
      </c>
      <c r="B24" s="13" t="s">
        <v>14</v>
      </c>
      <c r="C24" s="27"/>
      <c r="D24" s="27"/>
      <c r="E24" s="28" t="e">
        <f t="shared" si="7"/>
        <v>#DIV/0!</v>
      </c>
      <c r="F24" s="27"/>
      <c r="G24" s="29">
        <f t="shared" ref="G24" si="11">D24-F24</f>
        <v>0</v>
      </c>
      <c r="H24" s="29" t="e">
        <f t="shared" ref="H24" si="12">D24/F24*100</f>
        <v>#DIV/0!</v>
      </c>
      <c r="J24" s="20"/>
      <c r="K24" s="21"/>
      <c r="L24" s="21"/>
      <c r="M24" s="21"/>
      <c r="N24" s="22"/>
      <c r="O24" s="22"/>
    </row>
    <row r="25" spans="1:15" hidden="1" x14ac:dyDescent="0.2">
      <c r="A25" s="10" t="s">
        <v>151</v>
      </c>
      <c r="B25" s="13" t="s">
        <v>152</v>
      </c>
      <c r="C25" s="27"/>
      <c r="D25" s="27"/>
      <c r="E25" s="28" t="e">
        <f t="shared" si="7"/>
        <v>#DIV/0!</v>
      </c>
      <c r="F25" s="27"/>
      <c r="G25" s="29">
        <f t="shared" ref="G25:G33" si="13">D25-F25</f>
        <v>0</v>
      </c>
      <c r="H25" s="29"/>
      <c r="J25" s="20"/>
      <c r="K25" s="21"/>
      <c r="L25" s="21"/>
      <c r="M25" s="21"/>
      <c r="N25" s="22"/>
      <c r="O25" s="22"/>
    </row>
    <row r="26" spans="1:15" x14ac:dyDescent="0.2">
      <c r="A26" s="9" t="s">
        <v>91</v>
      </c>
      <c r="B26" s="13" t="s">
        <v>15</v>
      </c>
      <c r="C26" s="27">
        <v>1329.5940000000001</v>
      </c>
      <c r="D26" s="27">
        <v>1322.835</v>
      </c>
      <c r="E26" s="28">
        <f t="shared" si="7"/>
        <v>99.491649330547517</v>
      </c>
      <c r="F26" s="27">
        <v>0</v>
      </c>
      <c r="G26" s="29">
        <f t="shared" si="13"/>
        <v>1322.835</v>
      </c>
      <c r="H26" s="29" t="s">
        <v>169</v>
      </c>
      <c r="J26" s="20"/>
      <c r="K26" s="21"/>
      <c r="L26" s="21"/>
      <c r="M26" s="21"/>
      <c r="N26" s="22"/>
      <c r="O26" s="22"/>
    </row>
    <row r="27" spans="1:15" hidden="1" x14ac:dyDescent="0.2">
      <c r="A27" s="9" t="s">
        <v>92</v>
      </c>
      <c r="B27" s="13" t="s">
        <v>16</v>
      </c>
      <c r="C27" s="27"/>
      <c r="D27" s="27"/>
      <c r="E27" s="28" t="e">
        <f t="shared" si="7"/>
        <v>#DIV/0!</v>
      </c>
      <c r="F27" s="27"/>
      <c r="G27" s="29">
        <f t="shared" si="13"/>
        <v>0</v>
      </c>
      <c r="H27" s="29" t="e">
        <f t="shared" ref="H27:H33" si="14">D27/F27*100</f>
        <v>#DIV/0!</v>
      </c>
      <c r="J27" s="20"/>
      <c r="K27" s="21"/>
      <c r="L27" s="21"/>
      <c r="M27" s="21"/>
      <c r="N27" s="22"/>
      <c r="O27" s="22"/>
    </row>
    <row r="28" spans="1:15" hidden="1" x14ac:dyDescent="0.2">
      <c r="A28" s="9" t="s">
        <v>93</v>
      </c>
      <c r="B28" s="13" t="s">
        <v>17</v>
      </c>
      <c r="C28" s="27"/>
      <c r="D28" s="27"/>
      <c r="E28" s="28" t="e">
        <f t="shared" si="7"/>
        <v>#DIV/0!</v>
      </c>
      <c r="F28" s="27"/>
      <c r="G28" s="29">
        <f t="shared" si="13"/>
        <v>0</v>
      </c>
      <c r="H28" s="29" t="e">
        <f t="shared" si="14"/>
        <v>#DIV/0!</v>
      </c>
      <c r="J28" s="20"/>
      <c r="K28" s="21"/>
      <c r="L28" s="21"/>
      <c r="M28" s="21"/>
      <c r="N28" s="22"/>
      <c r="O28" s="22"/>
    </row>
    <row r="29" spans="1:15" x14ac:dyDescent="0.2">
      <c r="A29" s="9" t="s">
        <v>94</v>
      </c>
      <c r="B29" s="13" t="s">
        <v>18</v>
      </c>
      <c r="C29" s="27">
        <v>1634.7</v>
      </c>
      <c r="D29" s="27">
        <v>7556.5372900000002</v>
      </c>
      <c r="E29" s="28">
        <f t="shared" si="7"/>
        <v>462.25835260292411</v>
      </c>
      <c r="F29" s="27">
        <v>696.71130000000005</v>
      </c>
      <c r="G29" s="29">
        <f t="shared" si="13"/>
        <v>6859.8259900000003</v>
      </c>
      <c r="H29" s="29">
        <f t="shared" si="14"/>
        <v>1084.6009372892329</v>
      </c>
      <c r="J29" s="20"/>
      <c r="K29" s="21"/>
      <c r="L29" s="21"/>
      <c r="M29" s="21"/>
      <c r="N29" s="22"/>
      <c r="O29" s="22"/>
    </row>
    <row r="30" spans="1:15" x14ac:dyDescent="0.2">
      <c r="A30" s="9" t="s">
        <v>95</v>
      </c>
      <c r="B30" s="13" t="s">
        <v>19</v>
      </c>
      <c r="C30" s="27">
        <v>361001.25565000001</v>
      </c>
      <c r="D30" s="27">
        <v>137920.45994</v>
      </c>
      <c r="E30" s="28">
        <f t="shared" si="7"/>
        <v>38.204980670127483</v>
      </c>
      <c r="F30" s="27">
        <v>31409.462479999998</v>
      </c>
      <c r="G30" s="29">
        <f t="shared" si="13"/>
        <v>106510.99746</v>
      </c>
      <c r="H30" s="29">
        <f t="shared" si="14"/>
        <v>439.10480807438512</v>
      </c>
      <c r="J30" s="20"/>
      <c r="K30" s="21"/>
      <c r="L30" s="21"/>
      <c r="M30" s="21"/>
      <c r="N30" s="22"/>
      <c r="O30" s="22"/>
    </row>
    <row r="31" spans="1:15" hidden="1" x14ac:dyDescent="0.2">
      <c r="A31" s="9" t="s">
        <v>96</v>
      </c>
      <c r="B31" s="13" t="s">
        <v>20</v>
      </c>
      <c r="C31" s="27"/>
      <c r="D31" s="27"/>
      <c r="E31" s="28" t="e">
        <f t="shared" si="7"/>
        <v>#DIV/0!</v>
      </c>
      <c r="F31" s="27"/>
      <c r="G31" s="29">
        <f t="shared" si="13"/>
        <v>0</v>
      </c>
      <c r="H31" s="29" t="e">
        <f t="shared" si="14"/>
        <v>#DIV/0!</v>
      </c>
      <c r="J31" s="20"/>
      <c r="K31" s="21"/>
      <c r="L31" s="21"/>
      <c r="M31" s="21"/>
      <c r="N31" s="22"/>
      <c r="O31" s="22"/>
    </row>
    <row r="32" spans="1:15" ht="36" hidden="1" customHeight="1" x14ac:dyDescent="0.2">
      <c r="A32" s="10" t="s">
        <v>160</v>
      </c>
      <c r="B32" s="13" t="s">
        <v>161</v>
      </c>
      <c r="C32" s="27"/>
      <c r="D32" s="27"/>
      <c r="E32" s="28" t="e">
        <f t="shared" si="7"/>
        <v>#DIV/0!</v>
      </c>
      <c r="F32" s="27"/>
      <c r="G32" s="29">
        <f t="shared" si="13"/>
        <v>0</v>
      </c>
      <c r="H32" s="29" t="e">
        <f t="shared" si="14"/>
        <v>#DIV/0!</v>
      </c>
      <c r="J32" s="20"/>
      <c r="K32" s="21"/>
      <c r="L32" s="21"/>
      <c r="M32" s="21"/>
      <c r="N32" s="22"/>
      <c r="O32" s="22"/>
    </row>
    <row r="33" spans="1:15" ht="31.5" x14ac:dyDescent="0.2">
      <c r="A33" s="9" t="s">
        <v>97</v>
      </c>
      <c r="B33" s="13" t="s">
        <v>21</v>
      </c>
      <c r="C33" s="27">
        <v>13488.310589999999</v>
      </c>
      <c r="D33" s="27">
        <v>5388.2333099999996</v>
      </c>
      <c r="E33" s="28">
        <f t="shared" si="7"/>
        <v>39.947429102016251</v>
      </c>
      <c r="F33" s="27">
        <v>2847.9482400000002</v>
      </c>
      <c r="G33" s="29">
        <f t="shared" si="13"/>
        <v>2540.2850699999995</v>
      </c>
      <c r="H33" s="29">
        <f t="shared" si="14"/>
        <v>189.19702381950592</v>
      </c>
      <c r="J33" s="20"/>
      <c r="K33" s="21"/>
      <c r="L33" s="21"/>
      <c r="M33" s="21"/>
      <c r="N33" s="22"/>
      <c r="O33" s="22"/>
    </row>
    <row r="34" spans="1:15" x14ac:dyDescent="0.2">
      <c r="A34" s="11" t="s">
        <v>98</v>
      </c>
      <c r="B34" s="14" t="s">
        <v>22</v>
      </c>
      <c r="C34" s="24">
        <f>SUM(C35:C38)</f>
        <v>240071.67531999998</v>
      </c>
      <c r="D34" s="24">
        <f>SUM(D35:D38)</f>
        <v>45006.827219999999</v>
      </c>
      <c r="E34" s="25">
        <f>D34/C34*100</f>
        <v>18.747245863140172</v>
      </c>
      <c r="F34" s="24">
        <f>SUM(F35:F38)</f>
        <v>8857.2430100000001</v>
      </c>
      <c r="G34" s="24">
        <f>D34-F34</f>
        <v>36149.584210000001</v>
      </c>
      <c r="H34" s="26">
        <f>D34/F34*100</f>
        <v>508.13585185803765</v>
      </c>
      <c r="J34" s="20"/>
      <c r="K34" s="21"/>
      <c r="L34" s="21"/>
      <c r="M34" s="21"/>
      <c r="N34" s="22"/>
      <c r="O34" s="22"/>
    </row>
    <row r="35" spans="1:15" x14ac:dyDescent="0.2">
      <c r="A35" s="9" t="s">
        <v>99</v>
      </c>
      <c r="B35" s="13" t="s">
        <v>23</v>
      </c>
      <c r="C35" s="27">
        <v>332.84179999999998</v>
      </c>
      <c r="D35" s="27">
        <v>149.83086</v>
      </c>
      <c r="E35" s="28">
        <f t="shared" si="7"/>
        <v>45.015638059883109</v>
      </c>
      <c r="F35" s="27">
        <v>85.858900000000006</v>
      </c>
      <c r="G35" s="29">
        <f t="shared" ref="G35" si="15">D35-F35</f>
        <v>63.971959999999996</v>
      </c>
      <c r="H35" s="29">
        <f t="shared" ref="H35" si="16">D35/F35*100</f>
        <v>174.50824550512527</v>
      </c>
      <c r="J35" s="20"/>
      <c r="K35" s="21"/>
      <c r="L35" s="21"/>
      <c r="M35" s="21"/>
      <c r="N35" s="22"/>
      <c r="O35" s="22"/>
    </row>
    <row r="36" spans="1:15" hidden="1" x14ac:dyDescent="0.2">
      <c r="A36" s="9" t="s">
        <v>100</v>
      </c>
      <c r="B36" s="13" t="s">
        <v>24</v>
      </c>
      <c r="C36" s="27"/>
      <c r="D36" s="27"/>
      <c r="E36" s="28" t="e">
        <f t="shared" si="7"/>
        <v>#DIV/0!</v>
      </c>
      <c r="F36" s="27"/>
      <c r="G36" s="29">
        <f t="shared" ref="G36:G38" si="17">D36-F36</f>
        <v>0</v>
      </c>
      <c r="H36" s="29" t="e">
        <f t="shared" ref="H36:H38" si="18">D36/F36*100</f>
        <v>#DIV/0!</v>
      </c>
      <c r="J36" s="20"/>
      <c r="K36" s="21"/>
      <c r="L36" s="21"/>
      <c r="M36" s="21"/>
      <c r="N36" s="22"/>
      <c r="O36" s="22"/>
    </row>
    <row r="37" spans="1:15" x14ac:dyDescent="0.2">
      <c r="A37" s="9" t="s">
        <v>101</v>
      </c>
      <c r="B37" s="13" t="s">
        <v>25</v>
      </c>
      <c r="C37" s="27">
        <v>233727.48413</v>
      </c>
      <c r="D37" s="27">
        <v>42661.174319999998</v>
      </c>
      <c r="E37" s="28">
        <f t="shared" si="7"/>
        <v>18.252527929608704</v>
      </c>
      <c r="F37" s="27">
        <v>6781.1103999999996</v>
      </c>
      <c r="G37" s="29">
        <f t="shared" si="17"/>
        <v>35880.063920000001</v>
      </c>
      <c r="H37" s="29">
        <f t="shared" si="18"/>
        <v>629.11782589470886</v>
      </c>
      <c r="J37" s="20"/>
      <c r="K37" s="21"/>
      <c r="L37" s="21"/>
      <c r="M37" s="21"/>
      <c r="N37" s="22"/>
      <c r="O37" s="22"/>
    </row>
    <row r="38" spans="1:15" ht="31.5" x14ac:dyDescent="0.2">
      <c r="A38" s="9" t="s">
        <v>102</v>
      </c>
      <c r="B38" s="13" t="s">
        <v>26</v>
      </c>
      <c r="C38" s="27">
        <v>6011.3493900000003</v>
      </c>
      <c r="D38" s="27">
        <v>2195.82204</v>
      </c>
      <c r="E38" s="28">
        <f t="shared" si="7"/>
        <v>36.527939029010589</v>
      </c>
      <c r="F38" s="27">
        <v>1990.2737099999999</v>
      </c>
      <c r="G38" s="29">
        <f t="shared" si="17"/>
        <v>205.54833000000008</v>
      </c>
      <c r="H38" s="29">
        <f t="shared" si="18"/>
        <v>110.3276413172337</v>
      </c>
      <c r="J38" s="20"/>
      <c r="K38" s="21"/>
      <c r="L38" s="21"/>
      <c r="M38" s="21"/>
      <c r="N38" s="22"/>
      <c r="O38" s="22"/>
    </row>
    <row r="39" spans="1:15" x14ac:dyDescent="0.2">
      <c r="A39" s="11" t="s">
        <v>103</v>
      </c>
      <c r="B39" s="14" t="s">
        <v>27</v>
      </c>
      <c r="C39" s="24">
        <f>SUM(C40:C41)</f>
        <v>527.71</v>
      </c>
      <c r="D39" s="24">
        <f>SUM(D40:D41)</f>
        <v>0</v>
      </c>
      <c r="E39" s="25">
        <f>D39/C39*100</f>
        <v>0</v>
      </c>
      <c r="F39" s="24">
        <f>SUM(F40:F41)</f>
        <v>0</v>
      </c>
      <c r="G39" s="24">
        <f>D39-F39</f>
        <v>0</v>
      </c>
      <c r="H39" s="26" t="s">
        <v>169</v>
      </c>
      <c r="J39" s="20"/>
      <c r="K39" s="21"/>
      <c r="L39" s="21"/>
      <c r="M39" s="21"/>
      <c r="N39" s="22"/>
      <c r="O39" s="22"/>
    </row>
    <row r="40" spans="1:15" ht="31.5" hidden="1" x14ac:dyDescent="0.2">
      <c r="A40" s="9" t="s">
        <v>104</v>
      </c>
      <c r="B40" s="13" t="s">
        <v>28</v>
      </c>
      <c r="C40" s="27"/>
      <c r="D40" s="27"/>
      <c r="E40" s="28" t="e">
        <f t="shared" si="7"/>
        <v>#DIV/0!</v>
      </c>
      <c r="F40" s="27"/>
      <c r="G40" s="29">
        <f t="shared" ref="G40:G41" si="19">D40-F40</f>
        <v>0</v>
      </c>
      <c r="H40" s="29" t="e">
        <f t="shared" ref="H40" si="20">D40/F40*100</f>
        <v>#DIV/0!</v>
      </c>
      <c r="J40" s="20"/>
      <c r="K40" s="21"/>
      <c r="L40" s="21"/>
      <c r="M40" s="21"/>
      <c r="N40" s="22"/>
      <c r="O40" s="22"/>
    </row>
    <row r="41" spans="1:15" ht="31.5" x14ac:dyDescent="0.2">
      <c r="A41" s="9" t="s">
        <v>105</v>
      </c>
      <c r="B41" s="13" t="s">
        <v>29</v>
      </c>
      <c r="C41" s="27">
        <v>527.71</v>
      </c>
      <c r="D41" s="27">
        <v>0</v>
      </c>
      <c r="E41" s="28">
        <f t="shared" si="7"/>
        <v>0</v>
      </c>
      <c r="F41" s="27">
        <v>0</v>
      </c>
      <c r="G41" s="29">
        <f t="shared" si="19"/>
        <v>0</v>
      </c>
      <c r="H41" s="29" t="s">
        <v>169</v>
      </c>
      <c r="J41" s="20"/>
      <c r="K41" s="21"/>
      <c r="L41" s="21"/>
      <c r="M41" s="21"/>
      <c r="N41" s="22"/>
      <c r="O41" s="22"/>
    </row>
    <row r="42" spans="1:15" x14ac:dyDescent="0.2">
      <c r="A42" s="11" t="s">
        <v>106</v>
      </c>
      <c r="B42" s="14" t="s">
        <v>30</v>
      </c>
      <c r="C42" s="24">
        <f>SUM(C43:C51)</f>
        <v>514659.41485</v>
      </c>
      <c r="D42" s="24">
        <f>SUM(D43:D51)</f>
        <v>256480.99253000002</v>
      </c>
      <c r="E42" s="25">
        <f>D42/C42*100</f>
        <v>49.835091932545851</v>
      </c>
      <c r="F42" s="24">
        <f>SUM(F43:F51)</f>
        <v>220997.84839000003</v>
      </c>
      <c r="G42" s="24">
        <f>D42-F42</f>
        <v>35483.144139999989</v>
      </c>
      <c r="H42" s="26">
        <f>D42/F42*100</f>
        <v>116.05587764699956</v>
      </c>
      <c r="J42" s="20"/>
      <c r="K42" s="21"/>
      <c r="L42" s="21"/>
      <c r="M42" s="21"/>
      <c r="N42" s="22"/>
      <c r="O42" s="22"/>
    </row>
    <row r="43" spans="1:15" x14ac:dyDescent="0.2">
      <c r="A43" s="9" t="s">
        <v>107</v>
      </c>
      <c r="B43" s="13" t="s">
        <v>31</v>
      </c>
      <c r="C43" s="27">
        <v>175869.96199000001</v>
      </c>
      <c r="D43" s="27">
        <v>78749.601680000007</v>
      </c>
      <c r="E43" s="28">
        <f t="shared" si="7"/>
        <v>44.777175584127164</v>
      </c>
      <c r="F43" s="27">
        <v>77176.551999999996</v>
      </c>
      <c r="G43" s="29">
        <f t="shared" ref="G43" si="21">D43-F43</f>
        <v>1573.049680000011</v>
      </c>
      <c r="H43" s="29">
        <f t="shared" ref="H43" si="22">D43/F43*100</f>
        <v>102.0382481974577</v>
      </c>
      <c r="J43" s="20"/>
      <c r="K43" s="21"/>
      <c r="L43" s="21"/>
      <c r="M43" s="21"/>
      <c r="N43" s="22"/>
      <c r="O43" s="22"/>
    </row>
    <row r="44" spans="1:15" x14ac:dyDescent="0.2">
      <c r="A44" s="9" t="s">
        <v>108</v>
      </c>
      <c r="B44" s="13" t="s">
        <v>32</v>
      </c>
      <c r="C44" s="27">
        <v>179622.26572</v>
      </c>
      <c r="D44" s="27">
        <v>90118.081380000003</v>
      </c>
      <c r="E44" s="28">
        <f t="shared" si="7"/>
        <v>50.170885562972735</v>
      </c>
      <c r="F44" s="27">
        <v>83678.681389999998</v>
      </c>
      <c r="G44" s="29">
        <f t="shared" ref="G44:G51" si="23">D44-F44</f>
        <v>6439.3999900000053</v>
      </c>
      <c r="H44" s="29">
        <f t="shared" ref="H44:H51" si="24">D44/F44*100</f>
        <v>107.69538893662531</v>
      </c>
      <c r="J44" s="20"/>
      <c r="K44" s="21"/>
      <c r="L44" s="21"/>
      <c r="M44" s="21"/>
      <c r="N44" s="22"/>
      <c r="O44" s="22"/>
    </row>
    <row r="45" spans="1:15" x14ac:dyDescent="0.2">
      <c r="A45" s="9" t="s">
        <v>109</v>
      </c>
      <c r="B45" s="13" t="s">
        <v>33</v>
      </c>
      <c r="C45" s="27">
        <v>112899.71123</v>
      </c>
      <c r="D45" s="27">
        <v>68746.02648</v>
      </c>
      <c r="E45" s="28">
        <f t="shared" si="7"/>
        <v>60.891233229064831</v>
      </c>
      <c r="F45" s="27">
        <v>43162.886720000002</v>
      </c>
      <c r="G45" s="29">
        <f t="shared" si="23"/>
        <v>25583.139759999998</v>
      </c>
      <c r="H45" s="29">
        <f t="shared" si="24"/>
        <v>159.2711509912653</v>
      </c>
      <c r="J45" s="20"/>
      <c r="K45" s="21"/>
      <c r="L45" s="21"/>
      <c r="M45" s="21"/>
      <c r="N45" s="22"/>
      <c r="O45" s="22"/>
    </row>
    <row r="46" spans="1:15" hidden="1" x14ac:dyDescent="0.2">
      <c r="A46" s="9" t="s">
        <v>110</v>
      </c>
      <c r="B46" s="13" t="s">
        <v>34</v>
      </c>
      <c r="C46" s="27"/>
      <c r="D46" s="27"/>
      <c r="E46" s="28" t="e">
        <f t="shared" si="7"/>
        <v>#DIV/0!</v>
      </c>
      <c r="F46" s="27"/>
      <c r="G46" s="29">
        <f t="shared" si="23"/>
        <v>0</v>
      </c>
      <c r="H46" s="29" t="e">
        <f t="shared" si="24"/>
        <v>#DIV/0!</v>
      </c>
      <c r="J46" s="20"/>
      <c r="K46" s="21"/>
      <c r="L46" s="21"/>
      <c r="M46" s="21"/>
      <c r="N46" s="22"/>
      <c r="O46" s="22"/>
    </row>
    <row r="47" spans="1:15" ht="31.5" hidden="1" x14ac:dyDescent="0.2">
      <c r="A47" s="9" t="s">
        <v>111</v>
      </c>
      <c r="B47" s="13" t="s">
        <v>35</v>
      </c>
      <c r="C47" s="27"/>
      <c r="D47" s="27"/>
      <c r="E47" s="28" t="e">
        <f t="shared" si="7"/>
        <v>#DIV/0!</v>
      </c>
      <c r="F47" s="27"/>
      <c r="G47" s="29">
        <f t="shared" si="23"/>
        <v>0</v>
      </c>
      <c r="H47" s="29" t="e">
        <f t="shared" si="24"/>
        <v>#DIV/0!</v>
      </c>
      <c r="J47" s="20"/>
      <c r="K47" s="21"/>
      <c r="L47" s="21"/>
      <c r="M47" s="21"/>
      <c r="N47" s="22"/>
      <c r="O47" s="22"/>
    </row>
    <row r="48" spans="1:15" hidden="1" x14ac:dyDescent="0.2">
      <c r="A48" s="9" t="s">
        <v>112</v>
      </c>
      <c r="B48" s="13" t="s">
        <v>36</v>
      </c>
      <c r="C48" s="27"/>
      <c r="D48" s="27"/>
      <c r="E48" s="28" t="e">
        <f t="shared" si="7"/>
        <v>#DIV/0!</v>
      </c>
      <c r="F48" s="27"/>
      <c r="G48" s="29">
        <f t="shared" si="23"/>
        <v>0</v>
      </c>
      <c r="H48" s="29" t="e">
        <f t="shared" si="24"/>
        <v>#DIV/0!</v>
      </c>
      <c r="J48" s="20"/>
      <c r="K48" s="21"/>
      <c r="L48" s="21"/>
      <c r="M48" s="21"/>
      <c r="N48" s="22"/>
      <c r="O48" s="22"/>
    </row>
    <row r="49" spans="1:15" x14ac:dyDescent="0.2">
      <c r="A49" s="9" t="s">
        <v>113</v>
      </c>
      <c r="B49" s="13" t="s">
        <v>37</v>
      </c>
      <c r="C49" s="27">
        <v>2668.1613400000001</v>
      </c>
      <c r="D49" s="27">
        <v>986.80762000000004</v>
      </c>
      <c r="E49" s="28">
        <f t="shared" si="7"/>
        <v>36.984555814004864</v>
      </c>
      <c r="F49" s="27">
        <v>810.44974999999999</v>
      </c>
      <c r="G49" s="29">
        <f t="shared" si="23"/>
        <v>176.35787000000005</v>
      </c>
      <c r="H49" s="29">
        <f t="shared" si="24"/>
        <v>121.76049409602507</v>
      </c>
      <c r="J49" s="20"/>
      <c r="K49" s="21"/>
      <c r="L49" s="21"/>
      <c r="M49" s="21"/>
      <c r="N49" s="22"/>
      <c r="O49" s="22"/>
    </row>
    <row r="50" spans="1:15" ht="31.5" hidden="1" x14ac:dyDescent="0.2">
      <c r="A50" s="10" t="s">
        <v>163</v>
      </c>
      <c r="B50" s="13" t="s">
        <v>164</v>
      </c>
      <c r="C50" s="27"/>
      <c r="D50" s="27"/>
      <c r="E50" s="28" t="e">
        <f t="shared" si="7"/>
        <v>#DIV/0!</v>
      </c>
      <c r="F50" s="27"/>
      <c r="G50" s="29">
        <f t="shared" si="23"/>
        <v>0</v>
      </c>
      <c r="H50" s="29" t="e">
        <f t="shared" si="24"/>
        <v>#DIV/0!</v>
      </c>
      <c r="J50" s="20"/>
      <c r="K50" s="21"/>
      <c r="L50" s="21"/>
      <c r="M50" s="21"/>
      <c r="N50" s="22"/>
      <c r="O50" s="22"/>
    </row>
    <row r="51" spans="1:15" x14ac:dyDescent="0.2">
      <c r="A51" s="9" t="s">
        <v>114</v>
      </c>
      <c r="B51" s="13" t="s">
        <v>38</v>
      </c>
      <c r="C51" s="27">
        <v>43599.314570000002</v>
      </c>
      <c r="D51" s="27">
        <v>17880.47537</v>
      </c>
      <c r="E51" s="28">
        <f t="shared" si="7"/>
        <v>41.010909337329977</v>
      </c>
      <c r="F51" s="27">
        <v>16169.27853</v>
      </c>
      <c r="G51" s="29">
        <f t="shared" si="23"/>
        <v>1711.1968400000005</v>
      </c>
      <c r="H51" s="29">
        <f t="shared" si="24"/>
        <v>110.58301294535249</v>
      </c>
      <c r="J51" s="20"/>
      <c r="K51" s="21"/>
      <c r="L51" s="21"/>
      <c r="M51" s="21"/>
      <c r="N51" s="22"/>
      <c r="O51" s="22"/>
    </row>
    <row r="52" spans="1:15" x14ac:dyDescent="0.2">
      <c r="A52" s="11" t="s">
        <v>115</v>
      </c>
      <c r="B52" s="14" t="s">
        <v>39</v>
      </c>
      <c r="C52" s="24">
        <f>SUM(C53:C55)</f>
        <v>46683.728520000004</v>
      </c>
      <c r="D52" s="24">
        <f>SUM(D53:D55)</f>
        <v>21411.9895</v>
      </c>
      <c r="E52" s="25">
        <f>D52/C52*100</f>
        <v>45.866065498231968</v>
      </c>
      <c r="F52" s="24">
        <f>SUM(F53:F55)</f>
        <v>19249.612280000001</v>
      </c>
      <c r="G52" s="24">
        <f>D52-F52</f>
        <v>2162.3772199999985</v>
      </c>
      <c r="H52" s="26">
        <f>D52/F52*100</f>
        <v>111.23335466993622</v>
      </c>
      <c r="J52" s="20"/>
      <c r="K52" s="21"/>
      <c r="L52" s="21"/>
      <c r="M52" s="21"/>
      <c r="N52" s="22"/>
      <c r="O52" s="22"/>
    </row>
    <row r="53" spans="1:15" x14ac:dyDescent="0.2">
      <c r="A53" s="9" t="s">
        <v>116</v>
      </c>
      <c r="B53" s="13" t="s">
        <v>40</v>
      </c>
      <c r="C53" s="27">
        <v>40508.976450000002</v>
      </c>
      <c r="D53" s="27">
        <v>18504.227930000001</v>
      </c>
      <c r="E53" s="28">
        <f t="shared" si="7"/>
        <v>45.679327279077675</v>
      </c>
      <c r="F53" s="27">
        <v>16832.736000000001</v>
      </c>
      <c r="G53" s="29">
        <f t="shared" ref="G53" si="25">D53-F53</f>
        <v>1671.4919300000001</v>
      </c>
      <c r="H53" s="29">
        <f t="shared" ref="H53" si="26">D53/F53*100</f>
        <v>109.93000739749021</v>
      </c>
      <c r="J53" s="20"/>
      <c r="K53" s="21"/>
      <c r="L53" s="21"/>
      <c r="M53" s="21"/>
      <c r="N53" s="22"/>
      <c r="O53" s="22"/>
    </row>
    <row r="54" spans="1:15" hidden="1" x14ac:dyDescent="0.2">
      <c r="A54" s="9" t="s">
        <v>117</v>
      </c>
      <c r="B54" s="13" t="s">
        <v>41</v>
      </c>
      <c r="C54" s="27"/>
      <c r="D54" s="27"/>
      <c r="E54" s="28" t="e">
        <f t="shared" si="7"/>
        <v>#DIV/0!</v>
      </c>
      <c r="F54" s="27"/>
      <c r="G54" s="29">
        <f t="shared" ref="G54:G55" si="27">D54-F54</f>
        <v>0</v>
      </c>
      <c r="H54" s="29" t="e">
        <f t="shared" ref="H54:H55" si="28">D54/F54*100</f>
        <v>#DIV/0!</v>
      </c>
      <c r="J54" s="20"/>
      <c r="K54" s="21"/>
      <c r="L54" s="21"/>
      <c r="M54" s="21"/>
      <c r="N54" s="22"/>
      <c r="O54" s="22"/>
    </row>
    <row r="55" spans="1:15" ht="31.5" x14ac:dyDescent="0.2">
      <c r="A55" s="9" t="s">
        <v>118</v>
      </c>
      <c r="B55" s="13" t="s">
        <v>42</v>
      </c>
      <c r="C55" s="27">
        <v>6174.7520699999995</v>
      </c>
      <c r="D55" s="27">
        <v>2907.7615700000001</v>
      </c>
      <c r="E55" s="28">
        <f t="shared" si="7"/>
        <v>47.091146932479191</v>
      </c>
      <c r="F55" s="27">
        <v>2416.87628</v>
      </c>
      <c r="G55" s="29">
        <f t="shared" si="27"/>
        <v>490.88529000000017</v>
      </c>
      <c r="H55" s="29">
        <f t="shared" si="28"/>
        <v>120.31073307567073</v>
      </c>
      <c r="J55" s="20"/>
      <c r="K55" s="21"/>
      <c r="L55" s="21"/>
      <c r="M55" s="21"/>
      <c r="N55" s="22"/>
      <c r="O55" s="22"/>
    </row>
    <row r="56" spans="1:15" hidden="1" x14ac:dyDescent="0.2">
      <c r="A56" s="11" t="s">
        <v>119</v>
      </c>
      <c r="B56" s="14" t="s">
        <v>43</v>
      </c>
      <c r="C56" s="24">
        <f>SUM(C57:C64)</f>
        <v>0</v>
      </c>
      <c r="D56" s="24">
        <f>SUM(D57:D64)</f>
        <v>0</v>
      </c>
      <c r="E56" s="25" t="e">
        <f>D56/C56*100</f>
        <v>#DIV/0!</v>
      </c>
      <c r="F56" s="24">
        <f>SUM(F57:F64)</f>
        <v>0</v>
      </c>
      <c r="G56" s="24">
        <f>D56-F56</f>
        <v>0</v>
      </c>
      <c r="H56" s="26" t="e">
        <f>D56/F56*100</f>
        <v>#DIV/0!</v>
      </c>
      <c r="J56" s="20"/>
      <c r="K56" s="21"/>
      <c r="L56" s="21"/>
      <c r="M56" s="21"/>
      <c r="N56" s="22"/>
      <c r="O56" s="22"/>
    </row>
    <row r="57" spans="1:15" hidden="1" x14ac:dyDescent="0.2">
      <c r="A57" s="9" t="s">
        <v>120</v>
      </c>
      <c r="B57" s="13" t="s">
        <v>44</v>
      </c>
      <c r="C57" s="27"/>
      <c r="D57" s="27"/>
      <c r="E57" s="28" t="e">
        <f t="shared" si="7"/>
        <v>#DIV/0!</v>
      </c>
      <c r="F57" s="27"/>
      <c r="G57" s="29">
        <f t="shared" ref="G57" si="29">D57-F57</f>
        <v>0</v>
      </c>
      <c r="H57" s="29" t="e">
        <f t="shared" ref="H57" si="30">D57/F57*100</f>
        <v>#DIV/0!</v>
      </c>
      <c r="J57" s="20"/>
      <c r="K57" s="21"/>
      <c r="L57" s="21"/>
      <c r="M57" s="21"/>
      <c r="N57" s="22"/>
      <c r="O57" s="22"/>
    </row>
    <row r="58" spans="1:15" hidden="1" x14ac:dyDescent="0.2">
      <c r="A58" s="9" t="s">
        <v>121</v>
      </c>
      <c r="B58" s="13" t="s">
        <v>45</v>
      </c>
      <c r="C58" s="27"/>
      <c r="D58" s="27"/>
      <c r="E58" s="28" t="e">
        <f t="shared" si="7"/>
        <v>#DIV/0!</v>
      </c>
      <c r="F58" s="27"/>
      <c r="G58" s="29">
        <f t="shared" ref="G58:G64" si="31">D58-F58</f>
        <v>0</v>
      </c>
      <c r="H58" s="29" t="e">
        <f t="shared" ref="H58:H64" si="32">D58/F58*100</f>
        <v>#DIV/0!</v>
      </c>
      <c r="J58" s="20"/>
      <c r="K58" s="21"/>
      <c r="L58" s="21"/>
      <c r="M58" s="21"/>
      <c r="N58" s="22"/>
      <c r="O58" s="22"/>
    </row>
    <row r="59" spans="1:15" ht="31.5" hidden="1" x14ac:dyDescent="0.2">
      <c r="A59" s="10" t="s">
        <v>153</v>
      </c>
      <c r="B59" s="13" t="s">
        <v>154</v>
      </c>
      <c r="C59" s="27"/>
      <c r="D59" s="27"/>
      <c r="E59" s="28" t="e">
        <f t="shared" si="7"/>
        <v>#DIV/0!</v>
      </c>
      <c r="F59" s="27"/>
      <c r="G59" s="29">
        <f t="shared" si="31"/>
        <v>0</v>
      </c>
      <c r="H59" s="29" t="e">
        <f t="shared" si="32"/>
        <v>#DIV/0!</v>
      </c>
      <c r="J59" s="20"/>
      <c r="K59" s="21"/>
      <c r="L59" s="21"/>
      <c r="M59" s="21"/>
      <c r="N59" s="22"/>
      <c r="O59" s="22"/>
    </row>
    <row r="60" spans="1:15" hidden="1" x14ac:dyDescent="0.2">
      <c r="A60" s="9" t="s">
        <v>122</v>
      </c>
      <c r="B60" s="13" t="s">
        <v>46</v>
      </c>
      <c r="C60" s="27"/>
      <c r="D60" s="27"/>
      <c r="E60" s="28" t="e">
        <f t="shared" si="7"/>
        <v>#DIV/0!</v>
      </c>
      <c r="F60" s="27"/>
      <c r="G60" s="29">
        <f t="shared" si="31"/>
        <v>0</v>
      </c>
      <c r="H60" s="29" t="e">
        <f t="shared" si="32"/>
        <v>#DIV/0!</v>
      </c>
      <c r="J60" s="20"/>
      <c r="K60" s="21"/>
      <c r="L60" s="21"/>
      <c r="M60" s="21"/>
      <c r="N60" s="22"/>
      <c r="O60" s="22"/>
    </row>
    <row r="61" spans="1:15" hidden="1" x14ac:dyDescent="0.2">
      <c r="A61" s="9" t="s">
        <v>123</v>
      </c>
      <c r="B61" s="13" t="s">
        <v>47</v>
      </c>
      <c r="C61" s="27"/>
      <c r="D61" s="27"/>
      <c r="E61" s="28" t="e">
        <f t="shared" si="7"/>
        <v>#DIV/0!</v>
      </c>
      <c r="F61" s="27"/>
      <c r="G61" s="29">
        <f t="shared" si="31"/>
        <v>0</v>
      </c>
      <c r="H61" s="29" t="e">
        <f t="shared" si="32"/>
        <v>#DIV/0!</v>
      </c>
      <c r="J61" s="20"/>
      <c r="K61" s="21"/>
      <c r="L61" s="21"/>
      <c r="M61" s="21"/>
      <c r="N61" s="22"/>
      <c r="O61" s="22"/>
    </row>
    <row r="62" spans="1:15" ht="31.5" hidden="1" x14ac:dyDescent="0.2">
      <c r="A62" s="9" t="s">
        <v>124</v>
      </c>
      <c r="B62" s="13" t="s">
        <v>48</v>
      </c>
      <c r="C62" s="27"/>
      <c r="D62" s="27"/>
      <c r="E62" s="28" t="e">
        <f t="shared" si="7"/>
        <v>#DIV/0!</v>
      </c>
      <c r="F62" s="27"/>
      <c r="G62" s="29">
        <f t="shared" si="31"/>
        <v>0</v>
      </c>
      <c r="H62" s="29" t="e">
        <f t="shared" si="32"/>
        <v>#DIV/0!</v>
      </c>
      <c r="J62" s="20"/>
      <c r="K62" s="21"/>
      <c r="L62" s="21"/>
      <c r="M62" s="21"/>
      <c r="N62" s="22"/>
      <c r="O62" s="22"/>
    </row>
    <row r="63" spans="1:15" hidden="1" x14ac:dyDescent="0.2">
      <c r="A63" s="9" t="s">
        <v>125</v>
      </c>
      <c r="B63" s="13" t="s">
        <v>49</v>
      </c>
      <c r="C63" s="27"/>
      <c r="D63" s="27"/>
      <c r="E63" s="28" t="e">
        <f t="shared" si="7"/>
        <v>#DIV/0!</v>
      </c>
      <c r="F63" s="27"/>
      <c r="G63" s="29">
        <f t="shared" si="31"/>
        <v>0</v>
      </c>
      <c r="H63" s="29"/>
      <c r="J63" s="20"/>
      <c r="K63" s="21"/>
      <c r="L63" s="21"/>
      <c r="M63" s="21"/>
      <c r="N63" s="22"/>
      <c r="O63" s="22"/>
    </row>
    <row r="64" spans="1:15" hidden="1" x14ac:dyDescent="0.2">
      <c r="A64" s="9" t="s">
        <v>126</v>
      </c>
      <c r="B64" s="13" t="s">
        <v>50</v>
      </c>
      <c r="C64" s="27"/>
      <c r="D64" s="27"/>
      <c r="E64" s="28" t="e">
        <f t="shared" si="7"/>
        <v>#DIV/0!</v>
      </c>
      <c r="F64" s="27"/>
      <c r="G64" s="29">
        <f t="shared" si="31"/>
        <v>0</v>
      </c>
      <c r="H64" s="29" t="e">
        <f t="shared" si="32"/>
        <v>#DIV/0!</v>
      </c>
      <c r="J64" s="20"/>
      <c r="K64" s="21"/>
      <c r="L64" s="21"/>
      <c r="M64" s="21"/>
      <c r="N64" s="22"/>
      <c r="O64" s="22"/>
    </row>
    <row r="65" spans="1:15" x14ac:dyDescent="0.2">
      <c r="A65" s="11" t="s">
        <v>127</v>
      </c>
      <c r="B65" s="14" t="s">
        <v>51</v>
      </c>
      <c r="C65" s="24">
        <f>SUM(C66:C70)</f>
        <v>266605.96745</v>
      </c>
      <c r="D65" s="24">
        <f>SUM(D66:D70)</f>
        <v>118673.93612</v>
      </c>
      <c r="E65" s="25">
        <f>D65/C65*100</f>
        <v>44.512858153580687</v>
      </c>
      <c r="F65" s="24">
        <f>SUM(F66:F70)</f>
        <v>130689.23291999998</v>
      </c>
      <c r="G65" s="24">
        <f>D65-F65</f>
        <v>-12015.296799999982</v>
      </c>
      <c r="H65" s="26">
        <f>D65/F65*100</f>
        <v>90.806207572313923</v>
      </c>
      <c r="J65" s="20"/>
      <c r="K65" s="21"/>
      <c r="L65" s="21"/>
      <c r="M65" s="21"/>
      <c r="N65" s="22"/>
      <c r="O65" s="22"/>
    </row>
    <row r="66" spans="1:15" hidden="1" x14ac:dyDescent="0.2">
      <c r="A66" s="9" t="s">
        <v>128</v>
      </c>
      <c r="B66" s="13" t="s">
        <v>52</v>
      </c>
      <c r="C66" s="27"/>
      <c r="D66" s="27"/>
      <c r="E66" s="28" t="e">
        <f t="shared" si="7"/>
        <v>#DIV/0!</v>
      </c>
      <c r="F66" s="27"/>
      <c r="G66" s="29">
        <f t="shared" ref="G66" si="33">D66-F66</f>
        <v>0</v>
      </c>
      <c r="H66" s="29" t="e">
        <f t="shared" ref="H66" si="34">D66/F66*100</f>
        <v>#DIV/0!</v>
      </c>
      <c r="J66" s="20"/>
      <c r="K66" s="21"/>
      <c r="L66" s="21"/>
      <c r="M66" s="21"/>
      <c r="N66" s="22"/>
      <c r="O66" s="22"/>
    </row>
    <row r="67" spans="1:15" hidden="1" x14ac:dyDescent="0.2">
      <c r="A67" s="9" t="s">
        <v>129</v>
      </c>
      <c r="B67" s="13" t="s">
        <v>53</v>
      </c>
      <c r="C67" s="27"/>
      <c r="D67" s="27"/>
      <c r="E67" s="28" t="e">
        <f t="shared" si="7"/>
        <v>#DIV/0!</v>
      </c>
      <c r="F67" s="27"/>
      <c r="G67" s="29">
        <f t="shared" ref="G67:G70" si="35">D67-F67</f>
        <v>0</v>
      </c>
      <c r="H67" s="29" t="e">
        <f t="shared" ref="H67:H69" si="36">D67/F67*100</f>
        <v>#DIV/0!</v>
      </c>
      <c r="J67" s="20"/>
      <c r="K67" s="21"/>
      <c r="L67" s="21"/>
      <c r="M67" s="21"/>
      <c r="N67" s="22"/>
      <c r="O67" s="22"/>
    </row>
    <row r="68" spans="1:15" x14ac:dyDescent="0.2">
      <c r="A68" s="9" t="s">
        <v>130</v>
      </c>
      <c r="B68" s="13" t="s">
        <v>54</v>
      </c>
      <c r="C68" s="27">
        <v>166079.30682999999</v>
      </c>
      <c r="D68" s="27">
        <v>77556.030299999999</v>
      </c>
      <c r="E68" s="28">
        <f t="shared" si="7"/>
        <v>46.698190027603452</v>
      </c>
      <c r="F68" s="27">
        <v>81619.935329999993</v>
      </c>
      <c r="G68" s="29">
        <f t="shared" si="35"/>
        <v>-4063.9050299999944</v>
      </c>
      <c r="H68" s="29">
        <f t="shared" si="36"/>
        <v>95.02094063960098</v>
      </c>
      <c r="J68" s="20"/>
      <c r="K68" s="21"/>
      <c r="L68" s="21"/>
      <c r="M68" s="21"/>
      <c r="N68" s="22"/>
      <c r="O68" s="22"/>
    </row>
    <row r="69" spans="1:15" x14ac:dyDescent="0.2">
      <c r="A69" s="9" t="s">
        <v>131</v>
      </c>
      <c r="B69" s="13" t="s">
        <v>55</v>
      </c>
      <c r="C69" s="27">
        <v>84796.812999999995</v>
      </c>
      <c r="D69" s="27">
        <v>34653.088710000004</v>
      </c>
      <c r="E69" s="28">
        <f t="shared" si="7"/>
        <v>40.866027252698764</v>
      </c>
      <c r="F69" s="27">
        <v>43503.268969999997</v>
      </c>
      <c r="G69" s="29">
        <f t="shared" si="35"/>
        <v>-8850.1802599999937</v>
      </c>
      <c r="H69" s="29">
        <f t="shared" si="36"/>
        <v>79.656286827311504</v>
      </c>
      <c r="J69" s="20"/>
      <c r="K69" s="21"/>
      <c r="L69" s="21"/>
      <c r="M69" s="21"/>
      <c r="N69" s="22"/>
      <c r="O69" s="22"/>
    </row>
    <row r="70" spans="1:15" x14ac:dyDescent="0.2">
      <c r="A70" s="9" t="s">
        <v>132</v>
      </c>
      <c r="B70" s="13" t="s">
        <v>56</v>
      </c>
      <c r="C70" s="27">
        <v>15729.84762</v>
      </c>
      <c r="D70" s="27">
        <v>6464.81711</v>
      </c>
      <c r="E70" s="28">
        <f t="shared" si="7"/>
        <v>41.099044734420637</v>
      </c>
      <c r="F70" s="27">
        <v>5566.02862</v>
      </c>
      <c r="G70" s="29">
        <f t="shared" si="35"/>
        <v>898.78848999999991</v>
      </c>
      <c r="H70" s="29">
        <f>D70/F70*100</f>
        <v>116.1477518597452</v>
      </c>
      <c r="J70" s="20"/>
      <c r="K70" s="21"/>
      <c r="L70" s="21"/>
      <c r="M70" s="21"/>
      <c r="N70" s="22"/>
      <c r="O70" s="22"/>
    </row>
    <row r="71" spans="1:15" x14ac:dyDescent="0.2">
      <c r="A71" s="11" t="s">
        <v>133</v>
      </c>
      <c r="B71" s="14" t="s">
        <v>57</v>
      </c>
      <c r="C71" s="24">
        <f>SUM(C72:C75)</f>
        <v>6453.2865699999993</v>
      </c>
      <c r="D71" s="24">
        <f>SUM(D72:D75)</f>
        <v>3484.1412399999999</v>
      </c>
      <c r="E71" s="25">
        <f>D71/C71*100</f>
        <v>53.990183175764351</v>
      </c>
      <c r="F71" s="24">
        <f>SUM(F72:F75)</f>
        <v>3307.99469</v>
      </c>
      <c r="G71" s="24">
        <f>D71-F71</f>
        <v>176.14654999999993</v>
      </c>
      <c r="H71" s="26">
        <f>D71/F71*100</f>
        <v>105.32487402511519</v>
      </c>
      <c r="J71" s="20"/>
      <c r="K71" s="21"/>
      <c r="L71" s="21"/>
      <c r="M71" s="21"/>
      <c r="N71" s="22"/>
      <c r="O71" s="22"/>
    </row>
    <row r="72" spans="1:15" hidden="1" x14ac:dyDescent="0.2">
      <c r="A72" s="9" t="s">
        <v>134</v>
      </c>
      <c r="B72" s="13" t="s">
        <v>58</v>
      </c>
      <c r="C72" s="27"/>
      <c r="D72" s="27"/>
      <c r="E72" s="28" t="e">
        <f t="shared" si="7"/>
        <v>#DIV/0!</v>
      </c>
      <c r="F72" s="27"/>
      <c r="G72" s="29">
        <f t="shared" ref="G72" si="37">D72-F72</f>
        <v>0</v>
      </c>
      <c r="H72" s="29" t="e">
        <f>D72/F72*100</f>
        <v>#DIV/0!</v>
      </c>
      <c r="J72" s="20"/>
      <c r="K72" s="21"/>
      <c r="L72" s="21"/>
      <c r="M72" s="21"/>
      <c r="N72" s="22"/>
      <c r="O72" s="22"/>
    </row>
    <row r="73" spans="1:15" x14ac:dyDescent="0.2">
      <c r="A73" s="9" t="s">
        <v>135</v>
      </c>
      <c r="B73" s="13" t="s">
        <v>59</v>
      </c>
      <c r="C73" s="27">
        <v>480.09656999999999</v>
      </c>
      <c r="D73" s="27">
        <v>246.68024</v>
      </c>
      <c r="E73" s="28">
        <f t="shared" si="7"/>
        <v>51.381379375403583</v>
      </c>
      <c r="F73" s="27">
        <v>239</v>
      </c>
      <c r="G73" s="29">
        <f t="shared" ref="G73:G75" si="38">D73-F73</f>
        <v>7.6802399999999977</v>
      </c>
      <c r="H73" s="29">
        <f t="shared" ref="H73:H75" si="39">D73/F73*100</f>
        <v>103.21348953974896</v>
      </c>
      <c r="J73" s="20"/>
      <c r="K73" s="21"/>
      <c r="L73" s="21"/>
      <c r="M73" s="21"/>
      <c r="N73" s="22"/>
      <c r="O73" s="22"/>
    </row>
    <row r="74" spans="1:15" x14ac:dyDescent="0.2">
      <c r="A74" s="9" t="s">
        <v>136</v>
      </c>
      <c r="B74" s="13" t="s">
        <v>60</v>
      </c>
      <c r="C74" s="27">
        <v>5248.33</v>
      </c>
      <c r="D74" s="27">
        <v>2795</v>
      </c>
      <c r="E74" s="28">
        <f t="shared" si="7"/>
        <v>53.255035411264153</v>
      </c>
      <c r="F74" s="27">
        <v>2775</v>
      </c>
      <c r="G74" s="29">
        <f t="shared" si="38"/>
        <v>20</v>
      </c>
      <c r="H74" s="29">
        <f t="shared" si="39"/>
        <v>100.72072072072072</v>
      </c>
      <c r="J74" s="20"/>
      <c r="K74" s="21"/>
      <c r="L74" s="21"/>
      <c r="M74" s="21"/>
      <c r="N74" s="22"/>
      <c r="O74" s="22"/>
    </row>
    <row r="75" spans="1:15" ht="31.5" x14ac:dyDescent="0.2">
      <c r="A75" s="9" t="s">
        <v>137</v>
      </c>
      <c r="B75" s="13" t="s">
        <v>61</v>
      </c>
      <c r="C75" s="27">
        <v>724.86</v>
      </c>
      <c r="D75" s="27">
        <v>442.46100000000001</v>
      </c>
      <c r="E75" s="28">
        <f t="shared" si="7"/>
        <v>61.040890654747123</v>
      </c>
      <c r="F75" s="27">
        <v>293.99468999999999</v>
      </c>
      <c r="G75" s="29">
        <f t="shared" si="38"/>
        <v>148.46631000000002</v>
      </c>
      <c r="H75" s="29">
        <f t="shared" si="39"/>
        <v>150.49965698360063</v>
      </c>
      <c r="J75" s="20"/>
      <c r="K75" s="21"/>
      <c r="L75" s="21"/>
      <c r="M75" s="21"/>
      <c r="N75" s="22"/>
      <c r="O75" s="22"/>
    </row>
    <row r="76" spans="1:15" x14ac:dyDescent="0.2">
      <c r="A76" s="11" t="s">
        <v>138</v>
      </c>
      <c r="B76" s="14" t="s">
        <v>62</v>
      </c>
      <c r="C76" s="24">
        <f>SUM(C77:C79)</f>
        <v>5857.5789999999997</v>
      </c>
      <c r="D76" s="24">
        <f>SUM(D77:D79)</f>
        <v>2818</v>
      </c>
      <c r="E76" s="25">
        <f>D76/C76*100</f>
        <v>48.108612790369534</v>
      </c>
      <c r="F76" s="24">
        <f>SUM(F77:F79)</f>
        <v>2534.4</v>
      </c>
      <c r="G76" s="24">
        <f>D76-F76</f>
        <v>283.59999999999991</v>
      </c>
      <c r="H76" s="26">
        <f>D76/F76*100</f>
        <v>111.19002525252523</v>
      </c>
      <c r="J76" s="20"/>
      <c r="K76" s="21"/>
      <c r="L76" s="21"/>
      <c r="M76" s="21"/>
      <c r="N76" s="22"/>
      <c r="O76" s="22"/>
    </row>
    <row r="77" spans="1:15" hidden="1" x14ac:dyDescent="0.2">
      <c r="A77" s="9" t="s">
        <v>139</v>
      </c>
      <c r="B77" s="13" t="s">
        <v>63</v>
      </c>
      <c r="C77" s="27"/>
      <c r="D77" s="27"/>
      <c r="E77" s="28" t="e">
        <f t="shared" si="7"/>
        <v>#DIV/0!</v>
      </c>
      <c r="F77" s="27"/>
      <c r="G77" s="29">
        <f t="shared" ref="G77:G79" si="40">D77-F77</f>
        <v>0</v>
      </c>
      <c r="H77" s="29" t="e">
        <f t="shared" ref="H77:H79" si="41">D77/F77*100</f>
        <v>#DIV/0!</v>
      </c>
      <c r="J77" s="20"/>
      <c r="K77" s="21"/>
      <c r="L77" s="21"/>
      <c r="M77" s="21"/>
      <c r="N77" s="22"/>
      <c r="O77" s="22"/>
    </row>
    <row r="78" spans="1:15" x14ac:dyDescent="0.2">
      <c r="A78" s="9" t="s">
        <v>140</v>
      </c>
      <c r="B78" s="13" t="s">
        <v>64</v>
      </c>
      <c r="C78" s="27">
        <v>5857.5789999999997</v>
      </c>
      <c r="D78" s="27">
        <v>2818</v>
      </c>
      <c r="E78" s="28">
        <f t="shared" si="7"/>
        <v>48.108612790369534</v>
      </c>
      <c r="F78" s="27">
        <v>2534.4</v>
      </c>
      <c r="G78" s="29">
        <f t="shared" si="40"/>
        <v>283.59999999999991</v>
      </c>
      <c r="H78" s="29">
        <f t="shared" si="41"/>
        <v>111.19002525252523</v>
      </c>
      <c r="J78" s="20"/>
      <c r="K78" s="21"/>
      <c r="L78" s="21"/>
      <c r="M78" s="21"/>
      <c r="N78" s="22"/>
      <c r="O78" s="22"/>
    </row>
    <row r="79" spans="1:15" ht="31.5" hidden="1" x14ac:dyDescent="0.2">
      <c r="A79" s="9" t="s">
        <v>141</v>
      </c>
      <c r="B79" s="13" t="s">
        <v>65</v>
      </c>
      <c r="C79" s="27"/>
      <c r="D79" s="27"/>
      <c r="E79" s="28" t="e">
        <f t="shared" si="7"/>
        <v>#DIV/0!</v>
      </c>
      <c r="F79" s="27"/>
      <c r="G79" s="29">
        <f t="shared" si="40"/>
        <v>0</v>
      </c>
      <c r="H79" s="29" t="e">
        <f t="shared" si="41"/>
        <v>#DIV/0!</v>
      </c>
      <c r="J79" s="20"/>
      <c r="K79" s="21"/>
      <c r="L79" s="21"/>
      <c r="M79" s="21"/>
      <c r="N79" s="22"/>
      <c r="O79" s="22"/>
    </row>
    <row r="80" spans="1:15" ht="31.5" x14ac:dyDescent="0.2">
      <c r="A80" s="12" t="s">
        <v>147</v>
      </c>
      <c r="B80" s="14" t="s">
        <v>66</v>
      </c>
      <c r="C80" s="24">
        <f>C81</f>
        <v>952.46082999999999</v>
      </c>
      <c r="D80" s="24">
        <f>D81</f>
        <v>0</v>
      </c>
      <c r="E80" s="25">
        <f>D80/C80*100</f>
        <v>0</v>
      </c>
      <c r="F80" s="24">
        <f>F81</f>
        <v>0</v>
      </c>
      <c r="G80" s="24">
        <f>D80-F80</f>
        <v>0</v>
      </c>
      <c r="H80" s="26" t="s">
        <v>169</v>
      </c>
      <c r="J80" s="20"/>
      <c r="K80" s="21"/>
      <c r="L80" s="21"/>
      <c r="M80" s="21"/>
      <c r="N80" s="22"/>
      <c r="O80" s="22"/>
    </row>
    <row r="81" spans="1:15" ht="47.25" x14ac:dyDescent="0.2">
      <c r="A81" s="10" t="s">
        <v>142</v>
      </c>
      <c r="B81" s="13" t="s">
        <v>168</v>
      </c>
      <c r="C81" s="27">
        <v>952.46082999999999</v>
      </c>
      <c r="D81" s="27">
        <v>0</v>
      </c>
      <c r="E81" s="28">
        <f t="shared" si="7"/>
        <v>0</v>
      </c>
      <c r="F81" s="27">
        <v>0</v>
      </c>
      <c r="G81" s="29">
        <f t="shared" ref="G81" si="42">D81-F81</f>
        <v>0</v>
      </c>
      <c r="H81" s="29" t="s">
        <v>169</v>
      </c>
      <c r="J81" s="20"/>
      <c r="K81" s="21"/>
      <c r="L81" s="21"/>
      <c r="M81" s="21"/>
      <c r="N81" s="22"/>
      <c r="O81" s="22"/>
    </row>
    <row r="82" spans="1:15" ht="47.25" hidden="1" x14ac:dyDescent="0.2">
      <c r="A82" s="11" t="s">
        <v>143</v>
      </c>
      <c r="B82" s="14" t="s">
        <v>67</v>
      </c>
      <c r="C82" s="24">
        <f>SUM(C83:C85)</f>
        <v>0</v>
      </c>
      <c r="D82" s="24">
        <f>SUM(D83:D85)</f>
        <v>0</v>
      </c>
      <c r="E82" s="25" t="e">
        <f>D82/C82*100</f>
        <v>#DIV/0!</v>
      </c>
      <c r="F82" s="24">
        <f>SUM(F83:F85)</f>
        <v>0</v>
      </c>
      <c r="G82" s="24">
        <f>D82-F82</f>
        <v>0</v>
      </c>
      <c r="H82" s="26" t="e">
        <f>D82/F82*100</f>
        <v>#DIV/0!</v>
      </c>
      <c r="J82" s="20"/>
      <c r="K82" s="21"/>
      <c r="L82" s="21"/>
      <c r="M82" s="21"/>
      <c r="N82" s="22"/>
      <c r="O82" s="22"/>
    </row>
    <row r="83" spans="1:15" ht="47.25" hidden="1" x14ac:dyDescent="0.2">
      <c r="A83" s="9" t="s">
        <v>144</v>
      </c>
      <c r="B83" s="13" t="s">
        <v>68</v>
      </c>
      <c r="C83" s="27"/>
      <c r="D83" s="27"/>
      <c r="E83" s="28" t="e">
        <f t="shared" si="7"/>
        <v>#DIV/0!</v>
      </c>
      <c r="F83" s="27"/>
      <c r="G83" s="29">
        <f t="shared" ref="G83:G85" si="43">D83-F83</f>
        <v>0</v>
      </c>
      <c r="H83" s="29" t="e">
        <f t="shared" ref="H83:H85" si="44">D83/F83*100</f>
        <v>#DIV/0!</v>
      </c>
      <c r="J83" s="20"/>
      <c r="K83" s="21"/>
      <c r="L83" s="21"/>
      <c r="M83" s="21"/>
      <c r="N83" s="22"/>
      <c r="O83" s="22"/>
    </row>
    <row r="84" spans="1:15" hidden="1" x14ac:dyDescent="0.2">
      <c r="A84" s="9" t="s">
        <v>145</v>
      </c>
      <c r="B84" s="13" t="s">
        <v>69</v>
      </c>
      <c r="C84" s="27"/>
      <c r="D84" s="27"/>
      <c r="E84" s="28" t="e">
        <f t="shared" si="7"/>
        <v>#DIV/0!</v>
      </c>
      <c r="F84" s="27"/>
      <c r="G84" s="29">
        <f t="shared" si="43"/>
        <v>0</v>
      </c>
      <c r="H84" s="29"/>
      <c r="J84" s="20"/>
      <c r="K84" s="21"/>
      <c r="L84" s="21"/>
      <c r="M84" s="21"/>
      <c r="N84" s="22"/>
      <c r="O84" s="22"/>
    </row>
    <row r="85" spans="1:15" ht="38.25" hidden="1" customHeight="1" x14ac:dyDescent="0.2">
      <c r="A85" s="9" t="s">
        <v>146</v>
      </c>
      <c r="B85" s="13" t="s">
        <v>70</v>
      </c>
      <c r="C85" s="27"/>
      <c r="D85" s="27"/>
      <c r="E85" s="28" t="e">
        <f t="shared" si="7"/>
        <v>#DIV/0!</v>
      </c>
      <c r="F85" s="27"/>
      <c r="G85" s="29">
        <f t="shared" si="43"/>
        <v>0</v>
      </c>
      <c r="H85" s="29" t="e">
        <f t="shared" si="44"/>
        <v>#DIV/0!</v>
      </c>
      <c r="J85" s="20"/>
      <c r="K85" s="21"/>
      <c r="L85" s="21"/>
      <c r="M85" s="21"/>
      <c r="N85" s="22"/>
      <c r="O85" s="22"/>
    </row>
    <row r="86" spans="1:15" x14ac:dyDescent="0.25">
      <c r="A86" s="6"/>
      <c r="B86" s="3" t="s">
        <v>71</v>
      </c>
      <c r="C86" s="26">
        <f>C6+C15+C18+C23+C34+C39+C42+C52+C56+C65+C71+C76+C80+C82</f>
        <v>1608698.0791799997</v>
      </c>
      <c r="D86" s="26">
        <f>D6+D15+D18+D23+D34+D39+D42+D52+D56+D65+D71+D76+D80+D82</f>
        <v>660831.71308000002</v>
      </c>
      <c r="E86" s="25">
        <f>D86/C86*100</f>
        <v>41.078666135838567</v>
      </c>
      <c r="F86" s="26">
        <f>F6+F15+F18+F23+F34+F39+F42+F52+F56+F65+F71+F76+F80+F82</f>
        <v>472592.00621000008</v>
      </c>
      <c r="G86" s="24">
        <f>D86-F86</f>
        <v>188239.70686999994</v>
      </c>
      <c r="H86" s="26">
        <f>D86/F86*100</f>
        <v>139.83133535829509</v>
      </c>
    </row>
    <row r="87" spans="1:15" x14ac:dyDescent="0.25">
      <c r="B87" s="15"/>
      <c r="C87" s="16"/>
    </row>
    <row r="88" spans="1:15" x14ac:dyDescent="0.25">
      <c r="B88" s="15"/>
      <c r="C88" s="23"/>
      <c r="D88" s="23"/>
    </row>
    <row r="89" spans="1:15" x14ac:dyDescent="0.25">
      <c r="G89" s="17"/>
    </row>
  </sheetData>
  <mergeCells count="7">
    <mergeCell ref="A1:H2"/>
    <mergeCell ref="F4:F5"/>
    <mergeCell ref="G4:H4"/>
    <mergeCell ref="B4:B5"/>
    <mergeCell ref="C4:D4"/>
    <mergeCell ref="E4:E5"/>
    <mergeCell ref="A4:A5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Гречкина Оксана Николаевна</cp:lastModifiedBy>
  <cp:lastPrinted>2024-06-19T08:19:20Z</cp:lastPrinted>
  <dcterms:created xsi:type="dcterms:W3CDTF">2018-07-19T10:58:06Z</dcterms:created>
  <dcterms:modified xsi:type="dcterms:W3CDTF">2024-08-05T12:04:48Z</dcterms:modified>
</cp:coreProperties>
</file>